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5" yWindow="240" windowWidth="13950" windowHeight="6525" activeTab="1"/>
  </bookViews>
  <sheets>
    <sheet name="Доходы" sheetId="1" r:id="rId1"/>
    <sheet name="Расходы бюджета" sheetId="2" r:id="rId2"/>
    <sheet name="Источники" sheetId="3" r:id="rId3"/>
    <sheet name="Лист1" sheetId="4" state="hidden" r:id="rId4"/>
  </sheets>
  <definedNames>
    <definedName name="CHIEF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INK_CLOSE_CODE">#REF!</definedName>
    <definedName name="longname">#REF!</definedName>
    <definedName name="LONGNAME_OUR">#REF!</definedName>
    <definedName name="okpo">#REF!</definedName>
    <definedName name="OKPO_OUR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_xlnm.Print_Titles" localSheetId="0">'Доходы'!$13:$16</definedName>
    <definedName name="_xlnm.Print_Titles" localSheetId="2">'Источники'!$3:$6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<sst xmlns="http://schemas.openxmlformats.org/spreadsheetml/2006/main" count="1797" uniqueCount="884">
  <si>
    <t>383</t>
  </si>
  <si>
    <t xml:space="preserve">Единица измерения:  руб </t>
  </si>
  <si>
    <t>КОДЫ</t>
  </si>
  <si>
    <t xml:space="preserve"> Наименование показателя</t>
  </si>
  <si>
    <t>Код дохода по КД</t>
  </si>
  <si>
    <t xml:space="preserve">                                           3. Источники финансирования дефицита бюджетов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</si>
  <si>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</si>
  <si>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</si>
  <si>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</si>
  <si>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</si>
  <si>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Исполнено</t>
  </si>
  <si>
    <t>Наименование органа, организующего</t>
  </si>
  <si>
    <t xml:space="preserve">                                                               1. Доходы бюджета</t>
  </si>
  <si>
    <t>Код строки</t>
  </si>
  <si>
    <t>Код источника финансирования по КИВФ, КИВнФ</t>
  </si>
  <si>
    <t>Форма по КФД</t>
  </si>
  <si>
    <t xml:space="preserve">(подпись)                     </t>
  </si>
  <si>
    <t>(расшифровка подписи)</t>
  </si>
  <si>
    <t>бюджет субъекта Российской Федерации</t>
  </si>
  <si>
    <t>бюджеты муниципальных районов</t>
  </si>
  <si>
    <t>консолидированный бюджет субъекта Российской Федерации и  территориального  фонда обязательного медицинского страхования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</si>
  <si>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</si>
  <si>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</si>
  <si>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городских и сельских  поселений</t>
  </si>
  <si>
    <t xml:space="preserve">консолидиро-ванный бюджет субъекта Российской Федерации </t>
  </si>
  <si>
    <t>бюджет территори- ального  фонда обязательного медицинского страхования</t>
  </si>
  <si>
    <t>00090000000000000000</t>
  </si>
  <si>
    <t>Источники финансирования дефицита бюджетов - всего</t>
  </si>
  <si>
    <t>500</t>
  </si>
  <si>
    <t>520</t>
  </si>
  <si>
    <t>00006010000000000430</t>
  </si>
  <si>
    <t>Поступления от продажи земельных участков, государственная собственность на которые не разграничена</t>
  </si>
  <si>
    <t>00006010200000000430</t>
  </si>
  <si>
    <t>Поступления от продажи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</si>
  <si>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00006010200100000430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</si>
  <si>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</si>
  <si>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710</t>
  </si>
  <si>
    <t>Уменьшение прочих остатков средств бюджетов</t>
  </si>
  <si>
    <t>720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</si>
  <si>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</si>
  <si>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</si>
  <si>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</si>
  <si>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Остатки средств бюджетов</t>
  </si>
  <si>
    <t>700</t>
  </si>
  <si>
    <t>Увеличение остатков средств бюджетов</t>
  </si>
  <si>
    <t>Итого внутренних оборотов</t>
  </si>
  <si>
    <t>00085000000000000000</t>
  </si>
  <si>
    <t>Доходы бюджета - ИТОГО</t>
  </si>
  <si>
    <t>010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</si>
  <si>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</si>
  <si>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</si>
  <si>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</si>
  <si>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</si>
  <si>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</si>
  <si>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</si>
  <si>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</si>
  <si>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</si>
  <si>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</si>
  <si>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</si>
  <si>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</si>
  <si>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</si>
  <si>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</si>
  <si>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</si>
  <si>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</si>
  <si>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</si>
  <si>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</si>
  <si>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</si>
  <si>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</si>
  <si>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</si>
  <si>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</si>
  <si>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</si>
  <si>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</si>
  <si>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</si>
  <si>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</si>
  <si>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</si>
  <si>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Дотации бюджетам поселений на выравнивание уровня бюджетной обеспеченности</t>
  </si>
  <si>
    <t>Субвенции от других бюджетов бюджетной системы Российской Федерации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</si>
  <si>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</si>
  <si>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Субсидии от других бюджетов бюджетной системы Российской Федерации</t>
  </si>
  <si>
    <t>Субсидии бюджетам на предоставление субсидий молодым семьям для приобретения жилья</t>
  </si>
  <si>
    <t>Субсидии бюджетам поселений на предоставление субсидий молодым семьям для приобретения жилья</t>
  </si>
  <si>
    <t>Прочие субсидии</t>
  </si>
  <si>
    <t>Прочие субсидии бюджетам поселений</t>
  </si>
  <si>
    <t>ПРОЧИЕ БЕЗВОЗМЕЗДНЫЕ ПОСТУПЛЕНИЯ</t>
  </si>
  <si>
    <t>Прочие безвозмездные поступления в бюджеты поселений</t>
  </si>
  <si>
    <t>00087000000000000000</t>
  </si>
  <si>
    <t>020</t>
  </si>
  <si>
    <t>00087000000000000151</t>
  </si>
  <si>
    <t>поступления от других бюджетов бюджетной системы</t>
  </si>
  <si>
    <t>022</t>
  </si>
  <si>
    <t>Наименование публично- правового образования _____________________________________________________________________________________________________________________</t>
  </si>
  <si>
    <t>Утвержденные бюджетные ассигнования</t>
  </si>
  <si>
    <t>исполнено</t>
  </si>
  <si>
    <t xml:space="preserve">неисполненные назначения </t>
  </si>
  <si>
    <t xml:space="preserve">Налог на доходы физических лиц с доходов, полученных физическими лицами,не являющимися налоговыми резидентами РФ. </t>
  </si>
  <si>
    <t xml:space="preserve">Налог на доходы физических лиц с доходов, полученных в виде выигрышей и призов в проводимых конкурсах,играх и других мероприятиях в целях рекламы товаров,работ и услуг </t>
  </si>
  <si>
    <t>Задолженность и перерасчеты по отмененным налогам,сборам и иным обязательным платежам</t>
  </si>
  <si>
    <t>Налоги на имущество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</si>
  <si>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предназначенных для целей жилищного строительства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</si>
  <si>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</si>
  <si>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</si>
  <si>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</si>
  <si>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Доходы от реализации имущества,находящегосяв государственной и муниципальной собственности</t>
  </si>
  <si>
    <t>Доходы от реализации имущества,находящегося в собственности поселений (в части реализации основных средств по указанному имуществу</t>
  </si>
  <si>
    <t>Доходы от реализации имущества,находящегося в собственности поселений (в части реализации материальныз запасов  по указанному имуществу</t>
  </si>
  <si>
    <t>Доходы от реализации имущества,находящегося в собственности поселений (в части реализации материальных запасов по указанному имуществу</t>
  </si>
  <si>
    <t>Прочие неналоговые доходы</t>
  </si>
  <si>
    <t>невыясненные поступления</t>
  </si>
  <si>
    <t>невыясненные поступления,зачисляемые в бюджеты поселений</t>
  </si>
  <si>
    <t>Прочие неналоговые доходы бюджетов поселений</t>
  </si>
  <si>
    <t>Возврат остатков субсидий и субвенций прошлых лет</t>
  </si>
  <si>
    <t>Возврат остатков субсидий и субвенций из бюджетов поселений</t>
  </si>
  <si>
    <t>Дотации бюджетам на поддержку мер по обеспечению сбалансированности бюджетов</t>
  </si>
  <si>
    <t>Субсидии бюджетам на модернизацию обьектов коммунальной инфраструктуры</t>
  </si>
  <si>
    <t>Субсидии бюджетам поселений на модернизацию объектов коммунальной инфраструктуры</t>
  </si>
  <si>
    <t xml:space="preserve">Субсидии бюджетам не переселение граждан из жилищного фонда,признанного непригодным для проживания </t>
  </si>
  <si>
    <t xml:space="preserve">Субсидии бюджетам на реализацию мероприятий фекдеральных ценлевых программ </t>
  </si>
  <si>
    <t>земельный налог( по обязательствам ,возникшим до 1 января 2006года)</t>
  </si>
  <si>
    <t>Доходы от продажи материальных и нематериальных активов</t>
  </si>
  <si>
    <t>Утвержденные бюджетные назначения</t>
  </si>
  <si>
    <t>Неисполненные назначения</t>
  </si>
  <si>
    <t>Главный бухгалтер                     ____________</t>
  </si>
  <si>
    <t xml:space="preserve">                                                         (подпись)                        (расшифровка подписи)</t>
  </si>
  <si>
    <t>18210000000000000000</t>
  </si>
  <si>
    <t>18210100000000000000</t>
  </si>
  <si>
    <t>18210102000010000110</t>
  </si>
  <si>
    <t>18210102010010000110</t>
  </si>
  <si>
    <t>18210102020010000110</t>
  </si>
  <si>
    <t>18210102022010000110</t>
  </si>
  <si>
    <t>18210102030010000110</t>
  </si>
  <si>
    <t>18210102040010000110</t>
  </si>
  <si>
    <t>18210500000000000000</t>
  </si>
  <si>
    <t>18210503000010000110</t>
  </si>
  <si>
    <t>18210600000000000000</t>
  </si>
  <si>
    <t>18210601000000000110</t>
  </si>
  <si>
    <t>18210601030100000110</t>
  </si>
  <si>
    <t>18210606000000000110</t>
  </si>
  <si>
    <t>18210606010000000110</t>
  </si>
  <si>
    <t>18210606013100000110</t>
  </si>
  <si>
    <t>18210606020000000110</t>
  </si>
  <si>
    <t>18210606023100000110</t>
  </si>
  <si>
    <t>18210900000000000000</t>
  </si>
  <si>
    <t>18210904000000000110</t>
  </si>
  <si>
    <t>18210904050000000110</t>
  </si>
  <si>
    <t>18210904050100000110</t>
  </si>
  <si>
    <t>90211100000000000000</t>
  </si>
  <si>
    <t>90211105000000000120</t>
  </si>
  <si>
    <t>90211105010000000120</t>
  </si>
  <si>
    <t>90211105011000000120</t>
  </si>
  <si>
    <t>90211105030000000120</t>
  </si>
  <si>
    <t>90211105035100000120</t>
  </si>
  <si>
    <t>90211300000000000000</t>
  </si>
  <si>
    <t>90211303000000000130</t>
  </si>
  <si>
    <t>90211303050100000130</t>
  </si>
  <si>
    <t>90211400000000000000</t>
  </si>
  <si>
    <t>90211402000000000000</t>
  </si>
  <si>
    <t>90211402030100000410</t>
  </si>
  <si>
    <t>90211402030100000440</t>
  </si>
  <si>
    <t>90211402033100000410</t>
  </si>
  <si>
    <t>90211402033100000440</t>
  </si>
  <si>
    <t>90211700000000000000</t>
  </si>
  <si>
    <t>90211701000000000180</t>
  </si>
  <si>
    <t>90211701050100000180</t>
  </si>
  <si>
    <t>90211705000000000180</t>
  </si>
  <si>
    <t>90211705050100000180</t>
  </si>
  <si>
    <t>90211900000000000000</t>
  </si>
  <si>
    <t>90211905000100000151</t>
  </si>
  <si>
    <t>90220000000000000000</t>
  </si>
  <si>
    <t>90220200000000000000</t>
  </si>
  <si>
    <t>90220201000000000151</t>
  </si>
  <si>
    <t>90220201001000000151</t>
  </si>
  <si>
    <t>90220201001100000151</t>
  </si>
  <si>
    <t>90220201003000000151</t>
  </si>
  <si>
    <t>90220201003100000151</t>
  </si>
  <si>
    <t>90220700000000000180</t>
  </si>
  <si>
    <t>90220705000100000180</t>
  </si>
  <si>
    <t>04186311</t>
  </si>
  <si>
    <t>Овчинников А.И.</t>
  </si>
  <si>
    <t>Сидельникова Т.А.</t>
  </si>
  <si>
    <t>10</t>
  </si>
  <si>
    <r>
      <t xml:space="preserve">исполнение бюджета        </t>
    </r>
    <r>
      <rPr>
        <b/>
        <sz val="8"/>
        <rFont val="Arial Cyr"/>
        <family val="0"/>
      </rPr>
      <t>Администрация сельского поселения Богородицкий сельсовет</t>
    </r>
  </si>
  <si>
    <t>,</t>
  </si>
  <si>
    <t>90220203015100000151</t>
  </si>
  <si>
    <t>90220203000000000151</t>
  </si>
  <si>
    <t>90220202999100000151</t>
  </si>
  <si>
    <t>90220202999000000151</t>
  </si>
  <si>
    <t>90220202000000000151</t>
  </si>
  <si>
    <t>90220202008000000151</t>
  </si>
  <si>
    <t>90220202008100000151</t>
  </si>
  <si>
    <t>90220202031000000151</t>
  </si>
  <si>
    <t>90220202031100000151</t>
  </si>
  <si>
    <t>90220202051000000151</t>
  </si>
  <si>
    <t>90220202051100000151</t>
  </si>
  <si>
    <t>Государственная пошлина,сборы</t>
  </si>
  <si>
    <t>Государственная пошлина за совершение нотариальных действий .</t>
  </si>
  <si>
    <t>90210804020010000110</t>
  </si>
  <si>
    <t>90211105010100000120</t>
  </si>
  <si>
    <t>00001050201100000510</t>
  </si>
  <si>
    <t>00001050000000000500</t>
  </si>
  <si>
    <t>00001000000000000600</t>
  </si>
  <si>
    <t>00001050000000000600</t>
  </si>
  <si>
    <t>00001050201100000610</t>
  </si>
  <si>
    <t>00001050000000000000</t>
  </si>
  <si>
    <t>00001050201000000500</t>
  </si>
  <si>
    <t>18210102021010000110</t>
  </si>
  <si>
    <t>90210800000000000110</t>
  </si>
  <si>
    <t>90220203015000000151</t>
  </si>
  <si>
    <t>Прочие субвенции бюджетам поселения</t>
  </si>
  <si>
    <t>90220203999100000151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</si>
  <si>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</si>
  <si>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90211406014100000430</t>
  </si>
  <si>
    <t>0503317</t>
  </si>
  <si>
    <t xml:space="preserve">ОТЧЕТ ОБ ИСПОЛНЕНИИ СМЕТЫ ДОХОДОВ И РАСХОДОВ БЮДЖЕТА </t>
  </si>
  <si>
    <t xml:space="preserve">Периодичность: годовая </t>
  </si>
  <si>
    <t>90211406000000000430</t>
  </si>
  <si>
    <t>90211406010000000430</t>
  </si>
  <si>
    <t>90210804000010000110</t>
  </si>
  <si>
    <t>90220202078000000151</t>
  </si>
  <si>
    <t>90220202078100000151</t>
  </si>
  <si>
    <t>Субсидии бюджетам поселений на обеспечение мероприятий по капитальному ремонту многоквартиррных 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</si>
  <si>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многоквартиррных  домов за счет средств, поступивших из бюджета</t>
  </si>
  <si>
    <t>90220202088100001151</t>
  </si>
  <si>
    <t>90220202089100001151</t>
  </si>
  <si>
    <t>Субсидии бюджетам поселений на обеспечение мероприятий по капитальному ремонту многоквартирных домов</t>
  </si>
  <si>
    <t>90211105025100000120</t>
  </si>
  <si>
    <t>90220202080000000000</t>
  </si>
  <si>
    <t>902111050200000000120</t>
  </si>
  <si>
    <t>Итого источников внутреннего финансирования дефицитов бюджетов</t>
  </si>
  <si>
    <t>00005000000000000000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</si>
  <si>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</si>
  <si>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</si>
  <si>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</si>
  <si>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00001030000000000700</t>
  </si>
  <si>
    <t>Погашение бюджетных кредитов. полученных от других бюджетов бюджетной системы Российской Федерации в валюте Российской Федерации</t>
  </si>
  <si>
    <t>00001030000000000800</t>
  </si>
  <si>
    <t>Получение кредитов от других бюджетов бюджетной системы Российской Федерации  в валюте Российской Федерации</t>
  </si>
  <si>
    <t>00001030000100000710</t>
  </si>
  <si>
    <t>Погашение бюджетами поселений кредитов от других бюджетов   бюджетной системы Российской Федерации в валюте Российской Федерации</t>
  </si>
  <si>
    <t>00001030000100000810</t>
  </si>
  <si>
    <t>Прочие безвозмездные поступления в бюджеты поселений от бюджетов муниципальных районов</t>
  </si>
  <si>
    <t>90220209054100000151</t>
  </si>
  <si>
    <t>Налог, взимаемый в связи с применением упрощенной системы налогообложения</t>
  </si>
  <si>
    <t>18210501000000000110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</si>
  <si>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МУНГИЦИПАЛЬНЫХ УНИТАРНЫХ ПРЕДПРИЯТИЙ, В ТОМ ЧИСЛЕ КАЗЕННЫХ)</t>
  </si>
  <si>
    <t>90211109045100000120</t>
  </si>
  <si>
    <t>7206019,84</t>
  </si>
  <si>
    <t>5990761,43</t>
  </si>
  <si>
    <t>на  01  февраля  2013 г.</t>
  </si>
  <si>
    <t>434378,17</t>
  </si>
  <si>
    <t>-634373,44</t>
  </si>
  <si>
    <t>1068751,61</t>
  </si>
  <si>
    <t>-11241410</t>
  </si>
  <si>
    <t>10491410</t>
  </si>
  <si>
    <t>"04"февраля  2013  г.</t>
  </si>
  <si>
    <t>Форма:42802- Расходы.</t>
  </si>
  <si>
    <t>Наименование показателя</t>
  </si>
  <si>
    <t>Код расходы по ФКР,ЭКР</t>
  </si>
  <si>
    <t>Утверждено по бюджетам сельских поселений</t>
  </si>
  <si>
    <t xml:space="preserve">Исполнено </t>
  </si>
  <si>
    <t>Отклонения от ассигнований</t>
  </si>
  <si>
    <t>Общегосударственные вопросы</t>
  </si>
  <si>
    <t>902  0100  0000000  000  000</t>
  </si>
  <si>
    <t>Расходы</t>
  </si>
  <si>
    <t>902  0100  0000000  000  200</t>
  </si>
  <si>
    <t>Оплата труда и начисления на оплату труда</t>
  </si>
  <si>
    <t>902  0100  0000000  000  210</t>
  </si>
  <si>
    <t>Оплата труда</t>
  </si>
  <si>
    <t>902 0100  0000000  000  211</t>
  </si>
  <si>
    <t>Прочие выплаты</t>
  </si>
  <si>
    <t>902  0100  0000000  000  212</t>
  </si>
  <si>
    <t>Начисления на оплату труда</t>
  </si>
  <si>
    <t>902  0100  0000000  000  213</t>
  </si>
  <si>
    <t>Приобретение услуг</t>
  </si>
  <si>
    <t>902  0100  0000000  000  220</t>
  </si>
  <si>
    <t>Услуги связи</t>
  </si>
  <si>
    <t>902  0100  0000000  000  221</t>
  </si>
  <si>
    <t>Транспортные услуги</t>
  </si>
  <si>
    <t>902  0100  0000000  000  222</t>
  </si>
  <si>
    <t>Коммунальные услуги</t>
  </si>
  <si>
    <t>902  0100  0000000  000  223</t>
  </si>
  <si>
    <t>Услуги по содержанию имущества</t>
  </si>
  <si>
    <t>902  0100  0000000  000  225</t>
  </si>
  <si>
    <t>Прочие услуги</t>
  </si>
  <si>
    <t>902  0100  0000000  000  226</t>
  </si>
  <si>
    <t>Безвозмездные и безвозвратные перечисления бюджетам</t>
  </si>
  <si>
    <t>200</t>
  </si>
  <si>
    <t>902  0100  0000000  000  250</t>
  </si>
  <si>
    <t>Перечисления другим бюджетам бюджетной системы Российской Федерации</t>
  </si>
  <si>
    <t>902  0100  0000000  000  251</t>
  </si>
  <si>
    <t>Прочие расходы</t>
  </si>
  <si>
    <t>902 0100  0000000  000  290</t>
  </si>
  <si>
    <t>Поступление нефинансовых активов</t>
  </si>
  <si>
    <t>902  0100  0000000  000  300</t>
  </si>
  <si>
    <t>Увеличение стоимости основных средств</t>
  </si>
  <si>
    <t>902  0100  0000000  000  310</t>
  </si>
  <si>
    <t>Увеличение стоимости материальных запасов</t>
  </si>
  <si>
    <t>902  0100  0000000  000  340</t>
  </si>
  <si>
    <t>Функц.Прав-ва РФ, высших органов исполн. власти субъектов РФ,местных администр.</t>
  </si>
  <si>
    <t>902  0104  0000000  000  000</t>
  </si>
  <si>
    <t>902  0104  0000000  000  200</t>
  </si>
  <si>
    <t>9020104  0000000  000  210</t>
  </si>
  <si>
    <t>902  0104  0000000  000  211</t>
  </si>
  <si>
    <t>902  0104  0000000  000  212</t>
  </si>
  <si>
    <t>9020104  0000000  000  213</t>
  </si>
  <si>
    <t>902  0104  0000000  000  220</t>
  </si>
  <si>
    <t>902  0104  0000000  000  221</t>
  </si>
  <si>
    <t>906  0104  0000000  000  222</t>
  </si>
  <si>
    <t>906  0104  0000000  000  223</t>
  </si>
  <si>
    <t>902  0104  0000000  000  225</t>
  </si>
  <si>
    <t>902  0104  0000000  000  226</t>
  </si>
  <si>
    <t>902  0104  0000000  000 250</t>
  </si>
  <si>
    <t>902  0104  0000000  000  251</t>
  </si>
  <si>
    <t>902  0104  0000000  000  290</t>
  </si>
  <si>
    <t>902  0104  0000000  000  300</t>
  </si>
  <si>
    <t>902  0104  0000000  000  310</t>
  </si>
  <si>
    <t>902  0104  0000000  000  340</t>
  </si>
  <si>
    <t>8</t>
  </si>
  <si>
    <t>902  0104  0010000  000  000</t>
  </si>
  <si>
    <t>902  0104  0020400 000  200</t>
  </si>
  <si>
    <t>902  0104  0020400 150  210</t>
  </si>
  <si>
    <t>902  0104  0020400 151  211</t>
  </si>
  <si>
    <t>902  0104  0020400 152  212</t>
  </si>
  <si>
    <t>902  0104  0020400 151  213</t>
  </si>
  <si>
    <t>905  0104  0020400 250  220</t>
  </si>
  <si>
    <t>902  0104  0020400 252  221</t>
  </si>
  <si>
    <t>906  0104  0020400 500  222</t>
  </si>
  <si>
    <t>902  0104  0020400254  223</t>
  </si>
  <si>
    <t>902  0104  0020400 252  225</t>
  </si>
  <si>
    <t>902  0104  0020400 254  225</t>
  </si>
  <si>
    <t>902  0104  0020400 252  226</t>
  </si>
  <si>
    <t>902  0104  0020400 254  226</t>
  </si>
  <si>
    <t>902 0104  0020400 254  290</t>
  </si>
  <si>
    <t>902  0104  0020400 851  290</t>
  </si>
  <si>
    <t>902  0104  0020400 852  290</t>
  </si>
  <si>
    <t>902  0104  0020400  500  300</t>
  </si>
  <si>
    <t>902  0104  0020400  252  310</t>
  </si>
  <si>
    <t>902 0104  0020400  254  310</t>
  </si>
  <si>
    <t>902  0104  0020400  252  340</t>
  </si>
  <si>
    <t>902  0104  0020400  254  340</t>
  </si>
  <si>
    <t>902  0104  0020800  000  000</t>
  </si>
  <si>
    <t>902  0104  0020800  000  200</t>
  </si>
  <si>
    <t>902  0104  0020800  150  210</t>
  </si>
  <si>
    <t>902  0104  0020800  151  211</t>
  </si>
  <si>
    <t>902  0104  0020800  152  212</t>
  </si>
  <si>
    <t>902  0104  0020800  151  213</t>
  </si>
  <si>
    <t>Межбюдетные трансферты</t>
  </si>
  <si>
    <t>902  0104  5210000  000  000</t>
  </si>
  <si>
    <t>902  0104  5210000  540  200</t>
  </si>
  <si>
    <t>902  0104  5210000  540  220</t>
  </si>
  <si>
    <t>902  0104  5210000  540  226</t>
  </si>
  <si>
    <t>902  0104  5210000  540  250</t>
  </si>
  <si>
    <t>902  0104  5210000  540  251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</si>
  <si>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</si>
  <si>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902  0104  5210100  500  000</t>
  </si>
  <si>
    <t>905  0104  5210100  500  200</t>
  </si>
  <si>
    <t>905  0104  5210100  500  220</t>
  </si>
  <si>
    <t>905  0104  5210100  500  226</t>
  </si>
  <si>
    <t>Субсидии на  приобретение услуг информационно-правовых систем для сельских поселений</t>
  </si>
  <si>
    <t>905  0104  5210116  500  000</t>
  </si>
  <si>
    <t>905  0104  5210116  500  200</t>
  </si>
  <si>
    <t>905  0104  5210116  500  220</t>
  </si>
  <si>
    <t>905  0104  5210116  500  226</t>
  </si>
  <si>
    <t>Субсидии по внедрению сетевого програмного обеспечения по ведению похозяйственного учета в поселениях</t>
  </si>
  <si>
    <t>905  0104  5210124  500  000</t>
  </si>
  <si>
    <t>905  0104  5210124  500  200</t>
  </si>
  <si>
    <t>905  0104  5210124  500  220</t>
  </si>
  <si>
    <t>905  0104  5210124  500  226</t>
  </si>
  <si>
    <t>Субсидии на  повышение квалификации муниц.служащих</t>
  </si>
  <si>
    <t>905  0104  5210128  500  000</t>
  </si>
  <si>
    <t>905  0104  5210128  500  200</t>
  </si>
  <si>
    <t>905  0104  5210128  500  220</t>
  </si>
  <si>
    <t>905  0104  5210128  500  226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</si>
  <si>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 соглашением</t>
  </si>
  <si>
    <t>902  0104  5210600  540 000</t>
  </si>
  <si>
    <t>902  0104  5210600  540  200</t>
  </si>
  <si>
    <t>902  0104  5210600  540  250</t>
  </si>
  <si>
    <t>902  0104  521600  540  251</t>
  </si>
  <si>
    <t>Обеспечение проведения выборов и референдумов</t>
  </si>
  <si>
    <t>906  0107  0000000  000  000</t>
  </si>
  <si>
    <t>906  0107  0000000  000  200</t>
  </si>
  <si>
    <t>906  0107  0000000  000  290</t>
  </si>
  <si>
    <t>Проведение выборов и референдумов</t>
  </si>
  <si>
    <t>906  0107  0200000  000  000</t>
  </si>
  <si>
    <t>906  0107  0200000  000  200</t>
  </si>
  <si>
    <t>906  0107  0200000  000  290</t>
  </si>
  <si>
    <t xml:space="preserve">Проведение выборов в представительные органы муниципального образования </t>
  </si>
  <si>
    <t>906  0107  0200002  500  000</t>
  </si>
  <si>
    <t>906  0107  0200002  500  200</t>
  </si>
  <si>
    <t>906  0107  0200002  500  290</t>
  </si>
  <si>
    <t>Проведение выборов главы муниципального образования</t>
  </si>
  <si>
    <t>906  0107  0200003  500  000</t>
  </si>
  <si>
    <t>906  0107  0200003  500  200</t>
  </si>
  <si>
    <t>906  0107  0200003  500  290</t>
  </si>
  <si>
    <t>Обеспечение деятельности финансовых,, налоговых и  таможенных органов и органов финансового(финансово-бюджетного) надзора</t>
  </si>
  <si>
    <t>902  0106  0000000  000  000</t>
  </si>
  <si>
    <t>902  0106  0000000  000  200</t>
  </si>
  <si>
    <t>902  0106  0000000  000  250</t>
  </si>
  <si>
    <t>902  0106  0000000  000  251</t>
  </si>
  <si>
    <t>902  0106  5210600 540  000</t>
  </si>
  <si>
    <t>902  0106  5210600  540   200</t>
  </si>
  <si>
    <t>902  0106  5210600  540  250</t>
  </si>
  <si>
    <t>902  0106  5210600 540  251</t>
  </si>
  <si>
    <t>Резервные фонды</t>
  </si>
  <si>
    <t>902  0111  0000000  000  200</t>
  </si>
  <si>
    <t>902  0111  0700500  870  200</t>
  </si>
  <si>
    <t>902  0111  0700500  870  290</t>
  </si>
  <si>
    <t>Другие общегосударственные вопросы</t>
  </si>
  <si>
    <t>902  0113  0000000  000  000</t>
  </si>
  <si>
    <t>902  0113  0000000  000  200</t>
  </si>
  <si>
    <t>902  0113  0000000  000  220</t>
  </si>
  <si>
    <t>902  0113  0000000  000 225</t>
  </si>
  <si>
    <t>902  0113  0000000  000  226</t>
  </si>
  <si>
    <t>902  0113  0000000  000  290</t>
  </si>
  <si>
    <t>902  0113  0000000  000  250</t>
  </si>
  <si>
    <t>902  0113 0000000  000  251</t>
  </si>
  <si>
    <t>902  0113 0000000  000 300</t>
  </si>
  <si>
    <t>Приобретение материальных запасов</t>
  </si>
  <si>
    <t>902  0113 0000000  000 340</t>
  </si>
  <si>
    <t>902  0113  0700500  870  000</t>
  </si>
  <si>
    <t>902  0113  0700500  870  200</t>
  </si>
  <si>
    <t>902  0113  0700500  870  290</t>
  </si>
  <si>
    <t>902  0113  7950700  500  000</t>
  </si>
  <si>
    <t>902  0113  7950700  500  200</t>
  </si>
  <si>
    <t>902 0113 7950700 500 220</t>
  </si>
  <si>
    <t>902 0113 7950700 500 225</t>
  </si>
  <si>
    <t>902  0113  7950700  500  226</t>
  </si>
  <si>
    <t>902 0113 7950700 500 300</t>
  </si>
  <si>
    <t>Поступление материальных запасов</t>
  </si>
  <si>
    <t>902 0113 7950700 500 340</t>
  </si>
  <si>
    <t>902  0113  0920300  852  000</t>
  </si>
  <si>
    <t>902  0113  0920300  852  200</t>
  </si>
  <si>
    <t>902  0113  0920300  852  290</t>
  </si>
  <si>
    <t>902  0113  5210100  000  200</t>
  </si>
  <si>
    <t>902  0113  5210124  252  226</t>
  </si>
  <si>
    <t>Прочие расходы, услуги</t>
  </si>
  <si>
    <t>902  0113  5210128  254  226</t>
  </si>
  <si>
    <t>902  0113  5210600  540  000</t>
  </si>
  <si>
    <t>902  0113  5210600  540  200</t>
  </si>
  <si>
    <t>902  0113  5210600  540  250</t>
  </si>
  <si>
    <t>902  0113  5210600  540  251</t>
  </si>
  <si>
    <t>Борьба с геморрагической лихорадкой</t>
  </si>
  <si>
    <t>902  0113  7950100  250  000</t>
  </si>
  <si>
    <t>902  0113  7950100  250  200</t>
  </si>
  <si>
    <t>902  0113  7950100 250  220</t>
  </si>
  <si>
    <t>902  0113  7950100  250  226</t>
  </si>
  <si>
    <t>902  0113  7950100  250  300</t>
  </si>
  <si>
    <t>902  0113 7950100  254  340</t>
  </si>
  <si>
    <t>Национальная оборона</t>
  </si>
  <si>
    <t>902   0200 0000000 000 000</t>
  </si>
  <si>
    <t>902   0200 0000000 000 200</t>
  </si>
  <si>
    <t>902 0200 0000000 000 210</t>
  </si>
  <si>
    <t>902   0200 0000000 000 211</t>
  </si>
  <si>
    <t>902   0200 0000000 000 213</t>
  </si>
  <si>
    <t>906   0200 0000000 000 220</t>
  </si>
  <si>
    <t>918   0200 0000000 000 221</t>
  </si>
  <si>
    <t>Транспортные расходы</t>
  </si>
  <si>
    <t>906   0200 0000000 000 222</t>
  </si>
  <si>
    <t>906   0200 0000000 000 223</t>
  </si>
  <si>
    <t>906   0200 0000000 000 226</t>
  </si>
  <si>
    <t>906   0200 0000000 000 225</t>
  </si>
  <si>
    <t>902   0200 0000000 000 300</t>
  </si>
  <si>
    <t>Увеличение стоимости ОС</t>
  </si>
  <si>
    <t>906   0200 0000000 000 310</t>
  </si>
  <si>
    <t>Увеличение стоимости МЗ</t>
  </si>
  <si>
    <t>902   0200 0000000 000 340</t>
  </si>
  <si>
    <t>Мобилизац.и вневойсковая подготовка</t>
  </si>
  <si>
    <t>902   0203 0000000 000 000</t>
  </si>
  <si>
    <t xml:space="preserve">Расходы </t>
  </si>
  <si>
    <t>902   0203 0000000 000 200</t>
  </si>
  <si>
    <t>902   0203 0000000 000 210</t>
  </si>
  <si>
    <t>902   0203 0000000 000 211</t>
  </si>
  <si>
    <t>902   0203 0000000 000 213</t>
  </si>
  <si>
    <t>918   0203 0000000 000 220</t>
  </si>
  <si>
    <t>906   0203 0000000 000 221</t>
  </si>
  <si>
    <t>906   0203 0000000 000 222</t>
  </si>
  <si>
    <t>906   0203 0000000 000 223</t>
  </si>
  <si>
    <t>902   0203 0000000 000 220</t>
  </si>
  <si>
    <t>902   0203 0000000 000 225</t>
  </si>
  <si>
    <t>902  0203 0000000 000 300</t>
  </si>
  <si>
    <t>906   0203 0000000 000 310</t>
  </si>
  <si>
    <t>902  0203 0000000 000 340</t>
  </si>
  <si>
    <t>902  0203  0013600 000 000</t>
  </si>
  <si>
    <t xml:space="preserve"> 902 0203 0013600 000 200</t>
  </si>
  <si>
    <t>902  0203 0013600 150 210</t>
  </si>
  <si>
    <t>902  0203 0013600151 211</t>
  </si>
  <si>
    <t>902  0203 0013600 151 213</t>
  </si>
  <si>
    <t>902  0203 0013600 250 220</t>
  </si>
  <si>
    <t>906  0203 0013600 500 221</t>
  </si>
  <si>
    <t>906  0203 0013600 254 221</t>
  </si>
  <si>
    <t>906  0203 0013600 254 222</t>
  </si>
  <si>
    <t>902  0203 0013600 254 223</t>
  </si>
  <si>
    <t>902  0203 0013600 252 225</t>
  </si>
  <si>
    <t>902  0203 0013600 250 300</t>
  </si>
  <si>
    <t>906  0203 0013600 500 310</t>
  </si>
  <si>
    <t>902 0203 0013600 252310</t>
  </si>
  <si>
    <t>902 0203 0013600 254340</t>
  </si>
  <si>
    <t>Национальная безопасность и правоохранительная деятельность</t>
  </si>
  <si>
    <t>918  0300  0000000  000  000</t>
  </si>
  <si>
    <t>918  0300  0000000  000  300</t>
  </si>
  <si>
    <t>918  0300  0000000  000  310</t>
  </si>
  <si>
    <t>Обеспечение противопожарной безопасности</t>
  </si>
  <si>
    <t>918  0310  0000000  000  000</t>
  </si>
  <si>
    <t>918  0314  0000000  000  300</t>
  </si>
  <si>
    <t>918  0314  0000000  000  310</t>
  </si>
  <si>
    <t>918  0314  7950200 500  000</t>
  </si>
  <si>
    <t>918  0314  7950200 500  300</t>
  </si>
  <si>
    <t>918  0314  7950200 500  310</t>
  </si>
  <si>
    <t>Национальная экономика</t>
  </si>
  <si>
    <t>918  0400  0000000  000  000</t>
  </si>
  <si>
    <t>918  0400  0000000  000  200</t>
  </si>
  <si>
    <t xml:space="preserve">Безвозмездные и безвозвратные перечисления </t>
  </si>
  <si>
    <t>Безвозмездные и безвозвратные перечисления государственным и муниципальным организациям</t>
  </si>
  <si>
    <t>918  0400  0000000  000  241</t>
  </si>
  <si>
    <t>Безвоз.и безвозврат.перечисления  организациям, за исключением госуд. и муниципальных организ-ий</t>
  </si>
  <si>
    <t>918  0400  0000000  000  262</t>
  </si>
  <si>
    <t>Сельское хозяйство и рыболовство</t>
  </si>
  <si>
    <t>918  0405  0000000  000  000</t>
  </si>
  <si>
    <t>918  0405  0000000  000  200</t>
  </si>
  <si>
    <t>918  0405  0000000  000  260</t>
  </si>
  <si>
    <t>918  0405  0000000  000  262</t>
  </si>
  <si>
    <t>918  0405  5226700  342  000</t>
  </si>
  <si>
    <t>918  0405  5226700  342  200</t>
  </si>
  <si>
    <t>918  0405  5226700  342  260</t>
  </si>
  <si>
    <t>918  0405  5226700  342  262</t>
  </si>
  <si>
    <t>Транспорт</t>
  </si>
  <si>
    <t>918  0409  0000000  000  000</t>
  </si>
  <si>
    <t>918  0409  0000000  000  200</t>
  </si>
  <si>
    <t>918  0409  0000000  000  240</t>
  </si>
  <si>
    <t>918  0409  0000000  000  241</t>
  </si>
  <si>
    <t>918  0409  7950300  365  000</t>
  </si>
  <si>
    <t>918  0409  7950300  365  200</t>
  </si>
  <si>
    <t>918  0409  7950300  365  240</t>
  </si>
  <si>
    <t>918  0409  7950300  365  241</t>
  </si>
  <si>
    <t>902  0300  0000000  000  000</t>
  </si>
  <si>
    <t>902  0300  0000000  000  200</t>
  </si>
  <si>
    <t>902  0300  0000000  000  220</t>
  </si>
  <si>
    <t>902  0300  0000000  000  225</t>
  </si>
  <si>
    <t>902  0300  0000000  000  226</t>
  </si>
  <si>
    <t>902  0300  0000000  000 290</t>
  </si>
  <si>
    <t>902 0300  0000000  000  300</t>
  </si>
  <si>
    <t>902  0300  0000000  000  310</t>
  </si>
  <si>
    <t>Увелиение стоимости МЗ</t>
  </si>
  <si>
    <t>902  0300 0000000  000 340</t>
  </si>
  <si>
    <t>902  0310  0000000  000  000</t>
  </si>
  <si>
    <t>902  0314  0000000  000  200</t>
  </si>
  <si>
    <t>902  0314  0000000  000  220</t>
  </si>
  <si>
    <t>902  0314  0000000  000  225</t>
  </si>
  <si>
    <t>902  0314  0000000  000  226</t>
  </si>
  <si>
    <t>902  0314  0000000   254 290</t>
  </si>
  <si>
    <t>902  0314  0000000  000  300</t>
  </si>
  <si>
    <t>902  0314  0000000  000  310</t>
  </si>
  <si>
    <t>902  0314 0000000 000 340</t>
  </si>
  <si>
    <t>902  0314  7950200250 000</t>
  </si>
  <si>
    <t>902 0314  7950200  250  200</t>
  </si>
  <si>
    <t>902  0314  7950200  250  220</t>
  </si>
  <si>
    <t>902  0314  7950200  254  225</t>
  </si>
  <si>
    <t>902  0314  7950200  250 226</t>
  </si>
  <si>
    <t>902  0314  7950200   254 290</t>
  </si>
  <si>
    <t>902  0314  7950200 250  300</t>
  </si>
  <si>
    <t>902  0314  7950200 250  310</t>
  </si>
  <si>
    <t>902   0314  7950200 250 340</t>
  </si>
  <si>
    <t>Дорожное  хозяйство</t>
  </si>
  <si>
    <t>902   0400  0000000  000 000</t>
  </si>
  <si>
    <t>902   0409  0000000 000 200</t>
  </si>
  <si>
    <t>902   0409  0000000  000 220</t>
  </si>
  <si>
    <t>902   0409  0000000  000 225</t>
  </si>
  <si>
    <t>902   0409  5229100  254 225</t>
  </si>
  <si>
    <t>902   0409  7950402  000 000</t>
  </si>
  <si>
    <t>902   0409  7950402  000 200</t>
  </si>
  <si>
    <t>902   0409  7950402  250 220</t>
  </si>
  <si>
    <t>902   0409  7950402  254 225</t>
  </si>
  <si>
    <t>Жилищно-коммунальное хозяйство</t>
  </si>
  <si>
    <t>902  0500  0000000  000  000</t>
  </si>
  <si>
    <t>902  0500  0000000  000  200</t>
  </si>
  <si>
    <t>902  0500  0000000  000  220</t>
  </si>
  <si>
    <t>902  0500  0000000  000  222</t>
  </si>
  <si>
    <t>Комунальные услуги</t>
  </si>
  <si>
    <t>902 0500  0000000  000  223</t>
  </si>
  <si>
    <t>902  0500  0000000  000  225</t>
  </si>
  <si>
    <t>902  0500  0000000  000  226</t>
  </si>
  <si>
    <t>Безвозмездные и безвозвратные перечисления организациям</t>
  </si>
  <si>
    <t>902 0500  0000000  000  240</t>
  </si>
  <si>
    <t>902  0500  0000000  000  241</t>
  </si>
  <si>
    <t>Безвозмездные перечисления организациям</t>
  </si>
  <si>
    <t>902  0500  0000000  000  242</t>
  </si>
  <si>
    <t>902  0500  0000000  000  300</t>
  </si>
  <si>
    <t>902  0500  0000000  000  310</t>
  </si>
  <si>
    <t>902  0500  0000000  000  340</t>
  </si>
  <si>
    <t>Жилищное хозяйство</t>
  </si>
  <si>
    <t>905  0501  0000000  000  000</t>
  </si>
  <si>
    <t>905  0501  0000000  000  200</t>
  </si>
  <si>
    <t>201</t>
  </si>
  <si>
    <t>919  0501  0000000  000  220</t>
  </si>
  <si>
    <t>202</t>
  </si>
  <si>
    <t>920  0501  0000000  000  226</t>
  </si>
  <si>
    <t>905  0501  0000000  000  220</t>
  </si>
  <si>
    <t>905  0501  0000000  000  226</t>
  </si>
  <si>
    <t>204</t>
  </si>
  <si>
    <t>922  0501  0000000  000  220</t>
  </si>
  <si>
    <t>205</t>
  </si>
  <si>
    <t>923  0501  0000000  000  220</t>
  </si>
  <si>
    <t>206</t>
  </si>
  <si>
    <t>924  0501  0000000  000  220</t>
  </si>
  <si>
    <t>207</t>
  </si>
  <si>
    <t>925  0501  0000000  000  220</t>
  </si>
  <si>
    <t>208</t>
  </si>
  <si>
    <t>926  0501  0000000  000  220</t>
  </si>
  <si>
    <t>209</t>
  </si>
  <si>
    <t>927  0501  0000000  000  220</t>
  </si>
  <si>
    <t>210</t>
  </si>
  <si>
    <t>928  0501  0000000  000  220</t>
  </si>
  <si>
    <t>905  0501  7950301 000  000</t>
  </si>
  <si>
    <t>905  0501  7950301 000  200</t>
  </si>
  <si>
    <t>905  0501  7950301 250  220</t>
  </si>
  <si>
    <t>905  0501  7950301  254  226</t>
  </si>
  <si>
    <t>906  0502  0000000  000  220</t>
  </si>
  <si>
    <t>906  0502  0000000  000  225</t>
  </si>
  <si>
    <t>906  0502  0000000  000  226</t>
  </si>
  <si>
    <t>906  0502  0000000  000  240</t>
  </si>
  <si>
    <t>906  0502  0000000  000  241</t>
  </si>
  <si>
    <t>906  0502  0000000  000  300</t>
  </si>
  <si>
    <t>906  0502  0000000  000  310</t>
  </si>
  <si>
    <t>902  0501  0000000  000  200</t>
  </si>
  <si>
    <t>902  0501  0000000  000  225</t>
  </si>
  <si>
    <t>902  0501  0000000  000  242</t>
  </si>
  <si>
    <t>Субсидии на капитальный ремонт</t>
  </si>
  <si>
    <t>902  0501  0980000  000  000</t>
  </si>
  <si>
    <t>902  0501  0980000  254  200</t>
  </si>
  <si>
    <t>902  0501  0980101  254  242</t>
  </si>
  <si>
    <t>902  0501  0980201  254  242</t>
  </si>
  <si>
    <t>902  0501  7950000  000  000</t>
  </si>
  <si>
    <t>902  0501  7950000  000  200</t>
  </si>
  <si>
    <t>902  0501  7950002  000  220</t>
  </si>
  <si>
    <t>902  0501  7950000  000  225</t>
  </si>
  <si>
    <t>Прочие работы, услуги</t>
  </si>
  <si>
    <t>902  0501  7950000  000  226</t>
  </si>
  <si>
    <t>902  0501  7950302  254  200</t>
  </si>
  <si>
    <t>902  0501  7950302  254  220</t>
  </si>
  <si>
    <t>902  0501  7950302  254  225</t>
  </si>
  <si>
    <t>902  0501  7950302  254  226</t>
  </si>
  <si>
    <t>902  0501  7950303  254  200</t>
  </si>
  <si>
    <t>902  0501  7950303  254  220</t>
  </si>
  <si>
    <t>902  0501  7950303  254  225</t>
  </si>
  <si>
    <t>902  0502  0000000 000  000</t>
  </si>
  <si>
    <t>902  0502  0000000 000  200</t>
  </si>
  <si>
    <t>902  0502  0000000 000  225</t>
  </si>
  <si>
    <t>902  0502  0000000 000  226</t>
  </si>
  <si>
    <t>902  0502  0000000 000  300</t>
  </si>
  <si>
    <t>902  0502  0000000 000  310</t>
  </si>
  <si>
    <t>Субсидии для реализации мероприятий по водоснабжению</t>
  </si>
  <si>
    <t>902  0502  5210137 000  000</t>
  </si>
  <si>
    <t>902  0502  5210137 254  300</t>
  </si>
  <si>
    <t>902  0502  5210137 254  310</t>
  </si>
  <si>
    <t>Коммунальное хозяйство</t>
  </si>
  <si>
    <t>905  0502  7950600  000  000</t>
  </si>
  <si>
    <t>918  0503  7950400  500 200</t>
  </si>
  <si>
    <t>902  0502  7950600  000  200</t>
  </si>
  <si>
    <t>902  0502  7950600  250  220</t>
  </si>
  <si>
    <t>902   0502 7950600 254 225</t>
  </si>
  <si>
    <t>902  0502  7950600  254  226</t>
  </si>
  <si>
    <t>902  0502  7950600  250  300</t>
  </si>
  <si>
    <t>902  0502  7950600 254  310</t>
  </si>
  <si>
    <t xml:space="preserve">902  0502   7950600  254  340 </t>
  </si>
  <si>
    <t>Благоустройство</t>
  </si>
  <si>
    <t>902  0503  0000000  000  000</t>
  </si>
  <si>
    <t>902 0503  0000000  000  200</t>
  </si>
  <si>
    <t>902  0503  0000000  000  220</t>
  </si>
  <si>
    <t>902  0503  0000000  000  222</t>
  </si>
  <si>
    <t>902  0503  0000000  000  223</t>
  </si>
  <si>
    <t>902  0503  0000000  000  225</t>
  </si>
  <si>
    <t>902  0503  0000000  000  226</t>
  </si>
  <si>
    <t>902  0503  0000000  000  300</t>
  </si>
  <si>
    <t>902  0503  0000000  000  310</t>
  </si>
  <si>
    <t>902  0503  0000000  000  340</t>
  </si>
  <si>
    <t>Фонд софинансирования</t>
  </si>
  <si>
    <t>905  0503  5210129  500  000</t>
  </si>
  <si>
    <t>918  0503  7950400  010  200</t>
  </si>
  <si>
    <t>918  0503  7950400  010  225</t>
  </si>
  <si>
    <t>918  0503  7950400  010  300</t>
  </si>
  <si>
    <t>918  0503  7950400  010  310</t>
  </si>
  <si>
    <t>Прочие мероприятия по благоустр.</t>
  </si>
  <si>
    <t>918  0503  7950400  500  000</t>
  </si>
  <si>
    <t>918  0503  7950400  500  200</t>
  </si>
  <si>
    <t>918  0503  7950400  500  220</t>
  </si>
  <si>
    <t>918  0503  7950400  500  225</t>
  </si>
  <si>
    <t>918  0503  7950400  500  300</t>
  </si>
  <si>
    <t>905  0503  5210129  500 200</t>
  </si>
  <si>
    <t>905  0503  5210129  500  220</t>
  </si>
  <si>
    <t>905  0503  5210129  500  225</t>
  </si>
  <si>
    <t>субсидии на реализацию уличного освещения</t>
  </si>
  <si>
    <t>905  0503  5210134  500 000</t>
  </si>
  <si>
    <t>905  0503  5210134  500  200</t>
  </si>
  <si>
    <t>905  0503  5210134  500  220</t>
  </si>
  <si>
    <t>905  0503  5210134  500  223</t>
  </si>
  <si>
    <t>Субсидии на реализацию мунципальных программ в области энергосбережения и повышения энергетической эффективности</t>
  </si>
  <si>
    <t>905  0503  5210145  500  000</t>
  </si>
  <si>
    <t>905 0503  5210145  500  200</t>
  </si>
  <si>
    <t>905  0503  5210145  500  220</t>
  </si>
  <si>
    <t>905  0503  5210145  500  223</t>
  </si>
  <si>
    <t>905  0503  5210145  500  225</t>
  </si>
  <si>
    <t>905  0503  5210145  500  300</t>
  </si>
  <si>
    <t>905  0503  5210145  500  340</t>
  </si>
  <si>
    <t>Уличное освещение</t>
  </si>
  <si>
    <t>902  0503  7950401  000  000</t>
  </si>
  <si>
    <t>902  0503  7950401  000  200</t>
  </si>
  <si>
    <t>902  0503  7950401  250  220</t>
  </si>
  <si>
    <t>902  0503  7950401  254  223</t>
  </si>
  <si>
    <t>902  0503  7950401  254  225</t>
  </si>
  <si>
    <t>902  0503  7950401  250  300</t>
  </si>
  <si>
    <t>902  0503  7950401  254  340</t>
  </si>
  <si>
    <t xml:space="preserve">Ремонт и содержание дорог поселения                      </t>
  </si>
  <si>
    <t>906  0503  7950402  500  000</t>
  </si>
  <si>
    <t>906  0503  7950402  500  200</t>
  </si>
  <si>
    <t>906  0503  7950402  500  220</t>
  </si>
  <si>
    <t>Озеленение</t>
  </si>
  <si>
    <t>906  0503  7950403  254  000</t>
  </si>
  <si>
    <t>906  0503  7950402  500  225</t>
  </si>
  <si>
    <t>Приобретение нефинансовых активов</t>
  </si>
  <si>
    <t>906 0503  7950402  500  300</t>
  </si>
  <si>
    <t xml:space="preserve">906  0503  7950402  500  340  </t>
  </si>
  <si>
    <t>906  0503  7950403  254  200</t>
  </si>
  <si>
    <t>906  0503  7950403 254  220</t>
  </si>
  <si>
    <t>906  0503  7950403  254  225</t>
  </si>
  <si>
    <t>906  0503  7950403  254  300</t>
  </si>
  <si>
    <t>906  0503  7950403  254  340</t>
  </si>
  <si>
    <t>Содержание мест захоронения</t>
  </si>
  <si>
    <t>902  0503  7950404  000  000</t>
  </si>
  <si>
    <t>902  0503  7950404  000  200</t>
  </si>
  <si>
    <t>902  0503  7950404  250  220</t>
  </si>
  <si>
    <t>902  0503  7950404  254  225</t>
  </si>
  <si>
    <t>902  0503  7950404  254  226</t>
  </si>
  <si>
    <t>902  0503  7950404  250  300</t>
  </si>
  <si>
    <t>902  0503  7950404  254  310</t>
  </si>
  <si>
    <t>902  0503  7950404  254  340</t>
  </si>
  <si>
    <t>Прочие мероприятия по благоустройству</t>
  </si>
  <si>
    <t>902  0503  7950405  000  000</t>
  </si>
  <si>
    <t>902  0503  7950405  000  200</t>
  </si>
  <si>
    <t>902  0503  7950405  250  220</t>
  </si>
  <si>
    <t>902  0503 7950405  254 222</t>
  </si>
  <si>
    <t>902  0503 7950405  254 225</t>
  </si>
  <si>
    <t>902  0503  7950405  254  226</t>
  </si>
  <si>
    <t>902  0503  7950405  250  300</t>
  </si>
  <si>
    <t>902  0503  7950405  250  310</t>
  </si>
  <si>
    <t>902  0503  7950405 254  340</t>
  </si>
  <si>
    <t>918  0503  7950400  010  000</t>
  </si>
  <si>
    <t>918  0503  7950400  010  220</t>
  </si>
  <si>
    <t>КУЛЬТУРА</t>
  </si>
  <si>
    <t>906  0800  0000000  000  000</t>
  </si>
  <si>
    <t>906  0800  0000000  000  200</t>
  </si>
  <si>
    <t>906  0800  0000000  000  210</t>
  </si>
  <si>
    <t>906  0800  0000000  000  211</t>
  </si>
  <si>
    <t>906  0800  0000000  000  212</t>
  </si>
  <si>
    <t>906  0800  0000000  000  213</t>
  </si>
  <si>
    <t>906  0800  0000000  000  220</t>
  </si>
  <si>
    <t>906  0800  0000000  000  221</t>
  </si>
  <si>
    <t>906  0800  0000000  000  222</t>
  </si>
  <si>
    <t>906  0800  0000000  000  223</t>
  </si>
  <si>
    <t>906  0800  0000000  000  225</t>
  </si>
  <si>
    <t>906  0800  0000000  000  226</t>
  </si>
  <si>
    <t>906  0800  0000000  000  240</t>
  </si>
  <si>
    <t>906  0800  0000000  000  241</t>
  </si>
  <si>
    <t>906  0800  0000000  000  290</t>
  </si>
  <si>
    <t>906  0800  0000000  000  300</t>
  </si>
  <si>
    <t>906  0800  0000000  000  310</t>
  </si>
  <si>
    <t>906  0800  0000000  000  340</t>
  </si>
  <si>
    <t>Культура</t>
  </si>
  <si>
    <t>906  0801  0000000  000  000</t>
  </si>
  <si>
    <t>906  0801  0000000  000  200</t>
  </si>
  <si>
    <t>906  0801  0000000  000  210</t>
  </si>
  <si>
    <t>906  0801  0000000  000  211</t>
  </si>
  <si>
    <t>906  0801  0000000  000  212</t>
  </si>
  <si>
    <t>906  0801  0000000  000  213</t>
  </si>
  <si>
    <t>906  0801  0000000  000  220</t>
  </si>
  <si>
    <t>906  0801  0000000  000  221</t>
  </si>
  <si>
    <t>906  0801  0000000  000  222</t>
  </si>
  <si>
    <t>906  0801  0000000  000  223</t>
  </si>
  <si>
    <t>906  0801  0000000  000  225</t>
  </si>
  <si>
    <t>906  0801  0000000  000  226</t>
  </si>
  <si>
    <t>906  0801  0000000  000  290</t>
  </si>
  <si>
    <t>906  0801  0000000  000  300</t>
  </si>
  <si>
    <t>906  0801  0000000  000  310</t>
  </si>
  <si>
    <t>906  0801  0000000  000  340</t>
  </si>
  <si>
    <t>906  0801  4409900  001  000</t>
  </si>
  <si>
    <t>906  0801  4409900  001  200</t>
  </si>
  <si>
    <t>906  0801  4409900  001  210</t>
  </si>
  <si>
    <t>906  0801  4409900  001  211</t>
  </si>
  <si>
    <t>906  0801  4409900  001  212</t>
  </si>
  <si>
    <t>906  0801  4409900  001  213</t>
  </si>
  <si>
    <t>906  0801  4409900  001  220</t>
  </si>
  <si>
    <t>906  0801  4409900  001  221</t>
  </si>
  <si>
    <t>906 0801  4409900  001  222</t>
  </si>
  <si>
    <t>906 0801  4409900  001  223</t>
  </si>
  <si>
    <t>906  0801  4409900  001  225</t>
  </si>
  <si>
    <t>906  0801  4409900  001  226</t>
  </si>
  <si>
    <t>906  0801  4409900  001  290</t>
  </si>
  <si>
    <t>906  0801  4409900  001  300</t>
  </si>
  <si>
    <t>906  0801  4409900  001  310</t>
  </si>
  <si>
    <t>906  0801  4409900  001  340</t>
  </si>
  <si>
    <t>Культура (библиотеки)</t>
  </si>
  <si>
    <t>906  0801  4429900  001  000</t>
  </si>
  <si>
    <t>906  0801  4429900  001  200</t>
  </si>
  <si>
    <t>906  0801  4429900  001  210</t>
  </si>
  <si>
    <t>906  0801  4429900  001  211</t>
  </si>
  <si>
    <t>906  0801  4429900  001  213</t>
  </si>
  <si>
    <t>906  0801  4429900  001  220</t>
  </si>
  <si>
    <t>906  0801  4429900  001  221</t>
  </si>
  <si>
    <t>906  0801  4429900  001  223</t>
  </si>
  <si>
    <t>906  0801  4429900  001  225</t>
  </si>
  <si>
    <t>906  0801  4429900  001  226</t>
  </si>
  <si>
    <t>906  0801  4429900  001  290</t>
  </si>
  <si>
    <t>906  0801  4429900  001  300</t>
  </si>
  <si>
    <t>906  0801  4429900  001  310</t>
  </si>
  <si>
    <t>906  0801  4429900  001  340</t>
  </si>
  <si>
    <t>Кинематография</t>
  </si>
  <si>
    <t>918  0802  0000000   000  000</t>
  </si>
  <si>
    <t>918  0802  0000000   000  200</t>
  </si>
  <si>
    <t>918  0802  0000000   000 240</t>
  </si>
  <si>
    <t>918  0802  0000000   000 241</t>
  </si>
  <si>
    <t>918  0802  4500000   453 000</t>
  </si>
  <si>
    <t>918  0802  4500000   453 200</t>
  </si>
  <si>
    <t>918  0802  4500000   453 240</t>
  </si>
  <si>
    <t>918  0802  4500000   453 241</t>
  </si>
  <si>
    <t>Областная субсидия по Постановлению №106 от 06.04.11г. на материально-техническое оснащение</t>
  </si>
  <si>
    <t>906  0801  5210115  001  000</t>
  </si>
  <si>
    <t>906  0801  5210115  001  300</t>
  </si>
  <si>
    <t>906  0801  5210115  001  310</t>
  </si>
  <si>
    <t>Субсидии на выполнение муниципального задания</t>
  </si>
  <si>
    <t>902 0801 44000000 911  241</t>
  </si>
  <si>
    <t>902 0801  4409900  911  241</t>
  </si>
  <si>
    <t>902 0801  4429900  911  241</t>
  </si>
  <si>
    <t>Социальная помощь населению</t>
  </si>
  <si>
    <t>902  1003  00000000  000  000</t>
  </si>
  <si>
    <t>902  1003  00700500  870  200</t>
  </si>
  <si>
    <t>902  1003  00700500  870  262</t>
  </si>
  <si>
    <t>Физическая культура и спорт</t>
  </si>
  <si>
    <t>902 1100  0000000  000  000</t>
  </si>
  <si>
    <t>902  1100  0000000  000  200</t>
  </si>
  <si>
    <t>902  1100  0000000  000  241</t>
  </si>
  <si>
    <t>Массовый спорт</t>
  </si>
  <si>
    <t>902  1102  4879900  911  000</t>
  </si>
  <si>
    <t>902  1102  4879900  911  200</t>
  </si>
  <si>
    <t>902  1102  4879900  911  241</t>
  </si>
  <si>
    <t>902 1301  0650300  720  000</t>
  </si>
  <si>
    <t>Обслуживание муниципального долга</t>
  </si>
  <si>
    <t>902 1301  0650300  720  231</t>
  </si>
  <si>
    <t>9029700 0000000 000 000</t>
  </si>
  <si>
    <t>211</t>
  </si>
  <si>
    <t>902 9700 1000000 000 000</t>
  </si>
  <si>
    <t>Результат исполнения бюджета (дефицит "--", профицит "+")</t>
  </si>
  <si>
    <t>450</t>
  </si>
  <si>
    <t>008  7900  0000000  000  000</t>
  </si>
  <si>
    <t>Расходы  ВСЕГО</t>
  </si>
  <si>
    <t>902 9600 0000000 000 000</t>
  </si>
  <si>
    <t>902 9600 0000000 000 200</t>
  </si>
  <si>
    <t>902  9600 0000000 000 210</t>
  </si>
  <si>
    <t xml:space="preserve">Оплата труда </t>
  </si>
  <si>
    <t>902  9600 0000000 000 211</t>
  </si>
  <si>
    <t>Почие выплаты</t>
  </si>
  <si>
    <t>902  9600 0000000 000 212</t>
  </si>
  <si>
    <t>Начисление на оплату труда</t>
  </si>
  <si>
    <t>902  9600 0000000 000 213</t>
  </si>
  <si>
    <t>902  9600 0000000 000 220</t>
  </si>
  <si>
    <t>902  9600 0000000 000 221</t>
  </si>
  <si>
    <t>902  9600 0000000 000 222</t>
  </si>
  <si>
    <t>902  9600 0000000 000 223</t>
  </si>
  <si>
    <t>Услуги  по содержанию имущества</t>
  </si>
  <si>
    <t>902  9600 0000000 000 225</t>
  </si>
  <si>
    <t>902  9600 0000000 000 226</t>
  </si>
  <si>
    <t>Обслуживание внутреннего долга</t>
  </si>
  <si>
    <t>902  9600 0000000 000 231</t>
  </si>
  <si>
    <t>Безв.и безвозвр.перечисления государст. орган-ям.</t>
  </si>
  <si>
    <t>902  9600 0000000 000 240</t>
  </si>
  <si>
    <t>902  9600 0000000 000 241</t>
  </si>
  <si>
    <t>902  9600 0000000 000 242</t>
  </si>
  <si>
    <t>902  9600 0000000 000 262</t>
  </si>
  <si>
    <t>902  9600 0000000 000 250</t>
  </si>
  <si>
    <t>902  9600 0000000 000 251</t>
  </si>
  <si>
    <t>902  9600 0000000 000 290</t>
  </si>
  <si>
    <t>Поступление нефинансовых  активов</t>
  </si>
  <si>
    <t>902  9800 0000000 000 300</t>
  </si>
  <si>
    <t>Увеличение стоимости основных запасов</t>
  </si>
  <si>
    <t>902  9600 0000000 000 310</t>
  </si>
  <si>
    <t>Увеличение стоимости  материальных запасов</t>
  </si>
  <si>
    <t>902  9600 0000000 000 340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</si>
</sst>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15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5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10"/>
      <name val="Cambria"/>
      <family val="1"/>
    </font>
    <font>
      <b/>
      <i/>
      <sz val="9"/>
      <name val="Cambria"/>
      <family val="1"/>
    </font>
    <font>
      <sz val="8"/>
      <name val="Cambria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49" fontId="0" fillId="0" borderId="11" xfId="0" applyNumberForma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wrapText="1"/>
    </xf>
    <xf numFmtId="49" fontId="0" fillId="0" borderId="20" xfId="0" applyNumberFormat="1" applyFont="1" applyFill="1" applyBorder="1" applyAlignment="1">
      <alignment horizontal="center" shrinkToFit="1"/>
    </xf>
    <xf numFmtId="49" fontId="0" fillId="0" borderId="20" xfId="0" applyNumberFormat="1" applyFont="1" applyFill="1" applyBorder="1" applyAlignment="1">
      <alignment horizontal="right" shrinkToFit="1"/>
    </xf>
    <xf numFmtId="2" fontId="0" fillId="0" borderId="20" xfId="0" applyNumberFormat="1" applyFont="1" applyFill="1" applyBorder="1" applyAlignment="1">
      <alignment horizontal="right" shrinkToFit="1"/>
    </xf>
    <xf numFmtId="2" fontId="0" fillId="0" borderId="22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23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right" shrinkToFit="1"/>
    </xf>
    <xf numFmtId="2" fontId="0" fillId="0" borderId="28" xfId="0" applyNumberFormat="1" applyFont="1" applyFill="1" applyBorder="1" applyAlignment="1">
      <alignment horizontal="right" shrinkToFit="1"/>
    </xf>
    <xf numFmtId="2" fontId="0" fillId="0" borderId="29" xfId="0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2" fontId="0" fillId="0" borderId="29" xfId="0" applyNumberFormat="1" applyFill="1" applyBorder="1" applyAlignment="1">
      <alignment horizontal="right" shrinkToFit="1"/>
    </xf>
    <xf numFmtId="49" fontId="0" fillId="0" borderId="20" xfId="0" applyNumberFormat="1" applyFill="1" applyBorder="1" applyAlignment="1">
      <alignment horizontal="right" shrinkToFit="1"/>
    </xf>
    <xf numFmtId="2" fontId="0" fillId="0" borderId="20" xfId="0" applyNumberFormat="1" applyFill="1" applyBorder="1" applyAlignment="1">
      <alignment horizontal="right" shrinkToFit="1"/>
    </xf>
    <xf numFmtId="49" fontId="0" fillId="0" borderId="20" xfId="0" applyNumberFormat="1" applyFill="1" applyBorder="1" applyAlignment="1">
      <alignment horizontal="center" shrinkToFit="1"/>
    </xf>
    <xf numFmtId="0" fontId="0" fillId="0" borderId="23" xfId="0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4" fillId="0" borderId="0" xfId="0" applyFont="1" applyAlignment="1">
      <alignment/>
    </xf>
    <xf numFmtId="49" fontId="4" fillId="0" borderId="20" xfId="0" applyNumberFormat="1" applyFont="1" applyFill="1" applyBorder="1" applyAlignment="1">
      <alignment horizontal="right" shrinkToFit="1"/>
    </xf>
    <xf numFmtId="0" fontId="0" fillId="0" borderId="21" xfId="0" applyFill="1" applyBorder="1" applyAlignment="1">
      <alignment horizontal="center" wrapText="1"/>
    </xf>
    <xf numFmtId="0" fontId="8" fillId="0" borderId="23" xfId="0" applyFont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49" fontId="0" fillId="0" borderId="20" xfId="0" applyNumberFormat="1" applyFont="1" applyFill="1" applyBorder="1" applyAlignment="1">
      <alignment horizontal="center" shrinkToFit="1"/>
    </xf>
    <xf numFmtId="49" fontId="0" fillId="0" borderId="20" xfId="0" applyNumberFormat="1" applyFont="1" applyFill="1" applyBorder="1" applyAlignment="1">
      <alignment horizontal="right" shrinkToFit="1"/>
    </xf>
    <xf numFmtId="2" fontId="0" fillId="0" borderId="27" xfId="0" applyNumberFormat="1" applyFont="1" applyFill="1" applyBorder="1" applyAlignment="1">
      <alignment horizontal="right" shrinkToFit="1"/>
    </xf>
    <xf numFmtId="2" fontId="0" fillId="0" borderId="28" xfId="0" applyNumberFormat="1" applyFont="1" applyFill="1" applyBorder="1" applyAlignment="1">
      <alignment horizontal="right" shrinkToFit="1"/>
    </xf>
    <xf numFmtId="2" fontId="0" fillId="0" borderId="29" xfId="0" applyNumberFormat="1" applyFont="1" applyFill="1" applyBorder="1" applyAlignment="1">
      <alignment horizontal="right" shrinkToFit="1"/>
    </xf>
    <xf numFmtId="2" fontId="0" fillId="0" borderId="30" xfId="0" applyNumberFormat="1" applyFont="1" applyFill="1" applyBorder="1" applyAlignment="1">
      <alignment horizontal="right" shrinkToFit="1"/>
    </xf>
    <xf numFmtId="2" fontId="0" fillId="0" borderId="31" xfId="0" applyNumberFormat="1" applyFill="1" applyBorder="1" applyAlignment="1">
      <alignment horizontal="right" shrinkToFit="1"/>
    </xf>
    <xf numFmtId="2" fontId="0" fillId="0" borderId="32" xfId="0" applyNumberFormat="1" applyFont="1" applyFill="1" applyBorder="1" applyAlignment="1">
      <alignment horizontal="right" shrinkToFit="1"/>
    </xf>
    <xf numFmtId="2" fontId="0" fillId="0" borderId="33" xfId="0" applyNumberFormat="1" applyFont="1" applyFill="1" applyBorder="1" applyAlignment="1">
      <alignment horizontal="right" shrinkToFit="1"/>
    </xf>
    <xf numFmtId="2" fontId="0" fillId="0" borderId="27" xfId="0" applyNumberFormat="1" applyFill="1" applyBorder="1" applyAlignment="1">
      <alignment horizontal="right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52" applyAlignment="1">
      <alignment horizontal="center"/>
      <protection/>
    </xf>
    <xf numFmtId="0" fontId="4" fillId="0" borderId="0" xfId="52">
      <alignment/>
      <protection/>
    </xf>
    <xf numFmtId="0" fontId="4" fillId="0" borderId="0" xfId="52" applyAlignment="1">
      <alignment horizontal="center"/>
      <protection/>
    </xf>
    <xf numFmtId="0" fontId="4" fillId="0" borderId="0" xfId="52" applyAlignment="1">
      <alignment/>
      <protection/>
    </xf>
    <xf numFmtId="0" fontId="4" fillId="0" borderId="0" xfId="52" applyAlignment="1">
      <alignment/>
      <protection/>
    </xf>
    <xf numFmtId="49" fontId="4" fillId="0" borderId="0" xfId="52" applyNumberFormat="1" applyAlignment="1">
      <alignment/>
      <protection/>
    </xf>
    <xf numFmtId="0" fontId="26" fillId="0" borderId="20" xfId="52" applyFont="1" applyBorder="1" applyAlignment="1">
      <alignment horizontal="center" vertical="center" wrapText="1"/>
      <protection/>
    </xf>
    <xf numFmtId="49" fontId="26" fillId="0" borderId="20" xfId="52" applyNumberFormat="1" applyFont="1" applyBorder="1" applyAlignment="1">
      <alignment horizontal="center" vertical="center" wrapText="1"/>
      <protection/>
    </xf>
    <xf numFmtId="0" fontId="26" fillId="0" borderId="0" xfId="52" applyFont="1" applyAlignment="1">
      <alignment horizontal="center" vertical="center" wrapText="1"/>
      <protection/>
    </xf>
    <xf numFmtId="0" fontId="27" fillId="0" borderId="0" xfId="52" applyFont="1" applyAlignment="1">
      <alignment horizontal="center" vertical="center" wrapText="1"/>
      <protection/>
    </xf>
    <xf numFmtId="0" fontId="26" fillId="0" borderId="20" xfId="52" applyFont="1" applyBorder="1" applyAlignment="1">
      <alignment horizontal="left" vertical="center" wrapText="1"/>
      <protection/>
    </xf>
    <xf numFmtId="49" fontId="27" fillId="0" borderId="20" xfId="52" applyNumberFormat="1" applyFont="1" applyBorder="1" applyAlignment="1">
      <alignment horizontal="center" vertical="center"/>
      <protection/>
    </xf>
    <xf numFmtId="49" fontId="26" fillId="0" borderId="20" xfId="52" applyNumberFormat="1" applyFont="1" applyBorder="1" applyAlignment="1">
      <alignment horizontal="center" vertical="center"/>
      <protection/>
    </xf>
    <xf numFmtId="4" fontId="26" fillId="0" borderId="20" xfId="52" applyNumberFormat="1" applyFont="1" applyBorder="1" applyAlignment="1">
      <alignment/>
      <protection/>
    </xf>
    <xf numFmtId="4" fontId="27" fillId="0" borderId="20" xfId="52" applyNumberFormat="1" applyFont="1" applyBorder="1">
      <alignment/>
      <protection/>
    </xf>
    <xf numFmtId="0" fontId="27" fillId="0" borderId="0" xfId="52" applyFont="1">
      <alignment/>
      <protection/>
    </xf>
    <xf numFmtId="0" fontId="27" fillId="0" borderId="20" xfId="52" applyFont="1" applyBorder="1" applyAlignment="1">
      <alignment horizontal="left" vertical="center" wrapText="1"/>
      <protection/>
    </xf>
    <xf numFmtId="4" fontId="27" fillId="0" borderId="20" xfId="52" applyNumberFormat="1" applyFont="1" applyBorder="1" applyAlignment="1">
      <alignment/>
      <protection/>
    </xf>
    <xf numFmtId="0" fontId="27" fillId="0" borderId="0" xfId="52" applyFont="1" applyBorder="1" applyAlignment="1">
      <alignment horizontal="left" vertical="center" wrapText="1"/>
      <protection/>
    </xf>
    <xf numFmtId="0" fontId="26" fillId="0" borderId="0" xfId="52" applyFont="1">
      <alignment/>
      <protection/>
    </xf>
    <xf numFmtId="0" fontId="26" fillId="0" borderId="0" xfId="52" applyFont="1" applyBorder="1" applyAlignment="1">
      <alignment horizontal="left" vertical="center" wrapText="1"/>
      <protection/>
    </xf>
    <xf numFmtId="0" fontId="28" fillId="0" borderId="0" xfId="52" applyFont="1">
      <alignment/>
      <protection/>
    </xf>
    <xf numFmtId="0" fontId="28" fillId="0" borderId="0" xfId="52" applyFont="1" applyAlignment="1">
      <alignment wrapText="1"/>
      <protection/>
    </xf>
    <xf numFmtId="0" fontId="27" fillId="0" borderId="20" xfId="52" applyFont="1" applyBorder="1" applyAlignment="1">
      <alignment horizontal="right" vertical="center" wrapText="1"/>
      <protection/>
    </xf>
    <xf numFmtId="4" fontId="26" fillId="0" borderId="20" xfId="52" applyNumberFormat="1" applyFont="1" applyBorder="1">
      <alignment/>
      <protection/>
    </xf>
    <xf numFmtId="0" fontId="29" fillId="0" borderId="20" xfId="52" applyFont="1" applyBorder="1" applyAlignment="1">
      <alignment horizontal="left" vertical="center" wrapText="1"/>
      <protection/>
    </xf>
    <xf numFmtId="49" fontId="29" fillId="0" borderId="20" xfId="52" applyNumberFormat="1" applyFont="1" applyBorder="1" applyAlignment="1">
      <alignment horizontal="center" vertical="center"/>
      <protection/>
    </xf>
    <xf numFmtId="4" fontId="29" fillId="0" borderId="20" xfId="52" applyNumberFormat="1" applyFont="1" applyBorder="1" applyAlignment="1">
      <alignment/>
      <protection/>
    </xf>
    <xf numFmtId="0" fontId="29" fillId="0" borderId="0" xfId="52" applyFont="1">
      <alignment/>
      <protection/>
    </xf>
    <xf numFmtId="0" fontId="27" fillId="0" borderId="0" xfId="52" applyFont="1" applyAlignment="1">
      <alignment/>
      <protection/>
    </xf>
    <xf numFmtId="49" fontId="27" fillId="0" borderId="0" xfId="52" applyNumberFormat="1" applyFont="1" applyAlignment="1">
      <alignment/>
      <protection/>
    </xf>
    <xf numFmtId="0" fontId="30" fillId="0" borderId="0" xfId="52" applyFont="1" applyAlignment="1">
      <alignment/>
      <protection/>
    </xf>
    <xf numFmtId="49" fontId="30" fillId="0" borderId="0" xfId="52" applyNumberFormat="1" applyFont="1" applyAlignment="1">
      <alignment/>
      <protection/>
    </xf>
    <xf numFmtId="0" fontId="30" fillId="0" borderId="0" xfId="52" applyFo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S173"/>
  <sheetViews>
    <sheetView showGridLines="0" showZeros="0" zoomScale="70" zoomScaleNormal="70" zoomScalePageLayoutView="0" workbookViewId="0" topLeftCell="A58">
      <selection activeCell="R36" sqref="R36"/>
    </sheetView>
  </sheetViews>
  <sheetFormatPr defaultColWidth="9.00390625" defaultRowHeight="12.75"/>
  <cols>
    <col min="1" max="1" width="73.375" style="31" customWidth="1"/>
    <col min="2" max="2" width="7.75390625" style="31" customWidth="1"/>
    <col min="3" max="3" width="23.625" style="31" customWidth="1"/>
    <col min="4" max="4" width="18.875" style="32" customWidth="1"/>
    <col min="5" max="5" width="0.12890625" style="32" hidden="1" customWidth="1"/>
    <col min="6" max="6" width="8.125" style="32" hidden="1" customWidth="1"/>
    <col min="7" max="7" width="11.875" style="32" hidden="1" customWidth="1"/>
    <col min="8" max="8" width="11.375" style="32" hidden="1" customWidth="1"/>
    <col min="9" max="9" width="13.625" style="32" hidden="1" customWidth="1"/>
    <col min="10" max="10" width="10.375" style="32" hidden="1" customWidth="1"/>
    <col min="11" max="11" width="11.75390625" style="32" hidden="1" customWidth="1"/>
    <col min="12" max="12" width="9.00390625" style="32" customWidth="1"/>
    <col min="13" max="13" width="13.375" style="32" hidden="1" customWidth="1"/>
    <col min="14" max="14" width="8.00390625" style="32" hidden="1" customWidth="1"/>
    <col min="15" max="16" width="13.625" style="32" hidden="1" customWidth="1"/>
    <col min="17" max="17" width="6.625" style="32" hidden="1" customWidth="1"/>
    <col min="18" max="18" width="8.25390625" style="32" customWidth="1"/>
    <col min="19" max="19" width="19.625" style="32" customWidth="1"/>
    <col min="20" max="16384" width="9.125" style="3" customWidth="1"/>
  </cols>
  <sheetData>
    <row r="1" spans="1:19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6.5" customHeight="1">
      <c r="A2" s="4"/>
      <c r="B2" s="109" t="s">
        <v>212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5"/>
      <c r="Q2" s="5"/>
      <c r="R2" s="5"/>
      <c r="S2" s="5"/>
    </row>
    <row r="3" spans="1:19" ht="16.5" customHeight="1" thickBot="1">
      <c r="A3" s="6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5"/>
      <c r="Q3" s="5"/>
      <c r="R3" s="5"/>
      <c r="S3" s="7" t="s">
        <v>2</v>
      </c>
    </row>
    <row r="4" spans="1:19" ht="13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P4" s="10"/>
      <c r="Q4" s="9"/>
      <c r="R4" s="10" t="s">
        <v>15</v>
      </c>
      <c r="S4" s="33" t="s">
        <v>211</v>
      </c>
    </row>
    <row r="5" spans="1:19" ht="13.5" customHeight="1">
      <c r="A5" s="11"/>
      <c r="B5" s="11"/>
      <c r="C5" s="110" t="s">
        <v>247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P5" s="2"/>
      <c r="Q5" s="2"/>
      <c r="R5" s="2" t="s">
        <v>8</v>
      </c>
      <c r="S5" s="60">
        <v>40940</v>
      </c>
    </row>
    <row r="6" spans="1:19" ht="13.5" customHeight="1">
      <c r="A6" s="8" t="s">
        <v>11</v>
      </c>
      <c r="B6" s="8"/>
      <c r="C6" s="8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4"/>
      <c r="Q6" s="14"/>
      <c r="R6" s="2" t="s">
        <v>6</v>
      </c>
      <c r="S6" s="15" t="s">
        <v>176</v>
      </c>
    </row>
    <row r="7" spans="1:19" ht="10.5" customHeight="1">
      <c r="A7" s="8" t="s">
        <v>180</v>
      </c>
      <c r="B7" s="8"/>
      <c r="C7" s="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P7" s="2"/>
      <c r="Q7" s="2"/>
      <c r="R7" s="2"/>
      <c r="S7" s="16"/>
    </row>
    <row r="8" spans="1:19" ht="15.75" customHeight="1">
      <c r="A8" s="8" t="s">
        <v>90</v>
      </c>
      <c r="B8" s="8"/>
      <c r="C8" s="8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"/>
      <c r="P8" s="2"/>
      <c r="Q8" s="2"/>
      <c r="R8" s="2"/>
      <c r="S8" s="17"/>
    </row>
    <row r="9" spans="1:19" ht="15.75" customHeight="1">
      <c r="A9" s="8"/>
      <c r="B9" s="8"/>
      <c r="C9" s="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"/>
      <c r="P9" s="2"/>
      <c r="Q9" s="2"/>
      <c r="R9" s="2"/>
      <c r="S9" s="17"/>
    </row>
    <row r="10" spans="1:19" ht="13.5" customHeight="1">
      <c r="A10" s="8" t="s">
        <v>213</v>
      </c>
      <c r="B10" s="8"/>
      <c r="C10" s="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"/>
      <c r="P10" s="2"/>
      <c r="Q10" s="2"/>
      <c r="R10" s="2"/>
      <c r="S10" s="12"/>
    </row>
    <row r="11" spans="1:19" ht="13.5" customHeight="1" thickBot="1">
      <c r="A11" s="8" t="s">
        <v>1</v>
      </c>
      <c r="B11" s="8"/>
      <c r="C11" s="8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P11" s="2"/>
      <c r="Q11" s="2"/>
      <c r="R11" s="2" t="s">
        <v>7</v>
      </c>
      <c r="S11" s="18" t="s">
        <v>0</v>
      </c>
    </row>
    <row r="12" spans="1:19" ht="15.75" customHeight="1">
      <c r="A12" s="19" t="s">
        <v>12</v>
      </c>
      <c r="B12" s="19"/>
      <c r="C12" s="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8.25" customHeight="1">
      <c r="A13" s="82" t="s">
        <v>3</v>
      </c>
      <c r="B13" s="85" t="s">
        <v>13</v>
      </c>
      <c r="C13" s="82" t="s">
        <v>4</v>
      </c>
      <c r="D13" s="91" t="s">
        <v>91</v>
      </c>
      <c r="E13" s="92"/>
      <c r="F13" s="92"/>
      <c r="G13" s="92"/>
      <c r="H13" s="92"/>
      <c r="I13" s="92"/>
      <c r="J13" s="92"/>
      <c r="K13" s="93"/>
      <c r="L13" s="100" t="s">
        <v>92</v>
      </c>
      <c r="M13" s="101"/>
      <c r="N13" s="101"/>
      <c r="O13" s="101"/>
      <c r="P13" s="101"/>
      <c r="Q13" s="101"/>
      <c r="R13" s="102"/>
      <c r="S13" s="88" t="s">
        <v>93</v>
      </c>
    </row>
    <row r="14" spans="1:19" ht="12.75" customHeight="1">
      <c r="A14" s="83"/>
      <c r="B14" s="86"/>
      <c r="C14" s="83"/>
      <c r="D14" s="94"/>
      <c r="E14" s="95"/>
      <c r="F14" s="95"/>
      <c r="G14" s="95"/>
      <c r="H14" s="95"/>
      <c r="I14" s="95"/>
      <c r="J14" s="95"/>
      <c r="K14" s="96"/>
      <c r="L14" s="103"/>
      <c r="M14" s="104"/>
      <c r="N14" s="104"/>
      <c r="O14" s="104"/>
      <c r="P14" s="104"/>
      <c r="Q14" s="104"/>
      <c r="R14" s="105"/>
      <c r="S14" s="89"/>
    </row>
    <row r="15" spans="1:19" ht="31.5" customHeight="1">
      <c r="A15" s="84"/>
      <c r="B15" s="87"/>
      <c r="C15" s="84"/>
      <c r="D15" s="97"/>
      <c r="E15" s="98"/>
      <c r="F15" s="98"/>
      <c r="G15" s="98"/>
      <c r="H15" s="98"/>
      <c r="I15" s="98"/>
      <c r="J15" s="98"/>
      <c r="K15" s="99"/>
      <c r="L15" s="106"/>
      <c r="M15" s="107"/>
      <c r="N15" s="107"/>
      <c r="O15" s="107"/>
      <c r="P15" s="107"/>
      <c r="Q15" s="107"/>
      <c r="R15" s="108"/>
      <c r="S15" s="90"/>
    </row>
    <row r="16" spans="1:19" ht="9.75" customHeight="1" thickBot="1">
      <c r="A16" s="42">
        <v>1</v>
      </c>
      <c r="B16" s="21">
        <v>2</v>
      </c>
      <c r="C16" s="39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  <c r="J16" s="21">
        <v>10</v>
      </c>
      <c r="K16" s="21">
        <v>11</v>
      </c>
      <c r="L16" s="111">
        <v>5</v>
      </c>
      <c r="M16" s="112"/>
      <c r="N16" s="112"/>
      <c r="O16" s="112"/>
      <c r="P16" s="112"/>
      <c r="Q16" s="112"/>
      <c r="R16" s="113"/>
      <c r="S16" s="37">
        <v>6</v>
      </c>
    </row>
    <row r="17" spans="1:19" s="48" customFormat="1" ht="12.75">
      <c r="A17" s="43" t="s">
        <v>47</v>
      </c>
      <c r="B17" s="44" t="s">
        <v>48</v>
      </c>
      <c r="C17" s="45" t="s">
        <v>46</v>
      </c>
      <c r="D17" s="63">
        <f>D18+D75</f>
        <v>11241410</v>
      </c>
      <c r="E17" s="46"/>
      <c r="F17" s="46"/>
      <c r="G17" s="46"/>
      <c r="H17" s="46"/>
      <c r="I17" s="46"/>
      <c r="J17" s="46"/>
      <c r="K17" s="46"/>
      <c r="L17" s="78">
        <f>L18+L75</f>
        <v>634373.44</v>
      </c>
      <c r="M17" s="79"/>
      <c r="N17" s="79"/>
      <c r="O17" s="79"/>
      <c r="P17" s="79"/>
      <c r="Q17" s="79"/>
      <c r="R17" s="80"/>
      <c r="S17" s="47">
        <f>D17-L17</f>
        <v>10607036.56</v>
      </c>
    </row>
    <row r="18" spans="1:19" s="48" customFormat="1" ht="12.75">
      <c r="A18" s="43" t="s">
        <v>49</v>
      </c>
      <c r="B18" s="44" t="s">
        <v>48</v>
      </c>
      <c r="C18" s="45" t="s">
        <v>123</v>
      </c>
      <c r="D18" s="46">
        <f>D19+D28+D31+D39+D46+D59</f>
        <v>10635910</v>
      </c>
      <c r="E18" s="46"/>
      <c r="F18" s="46"/>
      <c r="G18" s="46"/>
      <c r="H18" s="46"/>
      <c r="I18" s="46"/>
      <c r="J18" s="46"/>
      <c r="K18" s="46"/>
      <c r="L18" s="74">
        <f>L19+L28+L31+R39+L46+R59+R68</f>
        <v>598073.44</v>
      </c>
      <c r="M18" s="75"/>
      <c r="N18" s="75"/>
      <c r="O18" s="75"/>
      <c r="P18" s="75"/>
      <c r="Q18" s="75"/>
      <c r="R18" s="76"/>
      <c r="S18" s="47">
        <f>D18-L18</f>
        <v>10037836.56</v>
      </c>
    </row>
    <row r="19" spans="1:19" s="48" customFormat="1" ht="12.75">
      <c r="A19" s="43" t="s">
        <v>50</v>
      </c>
      <c r="B19" s="44" t="s">
        <v>48</v>
      </c>
      <c r="C19" s="45" t="s">
        <v>124</v>
      </c>
      <c r="D19" s="46">
        <f>D20</f>
        <v>5747000</v>
      </c>
      <c r="E19" s="46"/>
      <c r="F19" s="46"/>
      <c r="G19" s="46"/>
      <c r="H19" s="46"/>
      <c r="I19" s="46"/>
      <c r="J19" s="46"/>
      <c r="K19" s="46"/>
      <c r="L19" s="74">
        <f>L20</f>
        <v>426338.33999999997</v>
      </c>
      <c r="M19" s="75"/>
      <c r="N19" s="75"/>
      <c r="O19" s="75"/>
      <c r="P19" s="75"/>
      <c r="Q19" s="75"/>
      <c r="R19" s="76"/>
      <c r="S19" s="47">
        <f>D19-L19</f>
        <v>5320661.66</v>
      </c>
    </row>
    <row r="20" spans="1:19" s="48" customFormat="1" ht="12.75">
      <c r="A20" s="43" t="s">
        <v>51</v>
      </c>
      <c r="B20" s="44" t="s">
        <v>48</v>
      </c>
      <c r="C20" s="45" t="s">
        <v>125</v>
      </c>
      <c r="D20" s="46">
        <v>5747000</v>
      </c>
      <c r="E20" s="46"/>
      <c r="F20" s="46"/>
      <c r="G20" s="46"/>
      <c r="H20" s="46"/>
      <c r="I20" s="46"/>
      <c r="J20" s="46"/>
      <c r="K20" s="46"/>
      <c r="L20" s="74">
        <f>L23+L21+R26</f>
        <v>426338.33999999997</v>
      </c>
      <c r="M20" s="75"/>
      <c r="N20" s="75"/>
      <c r="O20" s="75"/>
      <c r="P20" s="75"/>
      <c r="Q20" s="75"/>
      <c r="R20" s="76"/>
      <c r="S20" s="47">
        <f>D20-L20</f>
        <v>5320661.66</v>
      </c>
    </row>
    <row r="21" spans="1:19" s="48" customFormat="1" ht="24" customHeight="1">
      <c r="A21" s="43" t="s">
        <v>52</v>
      </c>
      <c r="B21" s="44" t="s">
        <v>48</v>
      </c>
      <c r="C21" s="45" t="s">
        <v>126</v>
      </c>
      <c r="D21" s="46"/>
      <c r="E21" s="46"/>
      <c r="F21" s="46"/>
      <c r="G21" s="46"/>
      <c r="H21" s="46"/>
      <c r="I21" s="46"/>
      <c r="J21" s="46"/>
      <c r="K21" s="46"/>
      <c r="L21" s="74">
        <f>L22+R22</f>
        <v>426020.43</v>
      </c>
      <c r="M21" s="75"/>
      <c r="N21" s="75"/>
      <c r="O21" s="75"/>
      <c r="P21" s="75"/>
      <c r="Q21" s="75"/>
      <c r="R21" s="76"/>
      <c r="S21" s="47">
        <f>D21-L21</f>
        <v>-426020.43</v>
      </c>
    </row>
    <row r="22" spans="1:19" s="48" customFormat="1" ht="24" customHeight="1">
      <c r="A22" s="43" t="s">
        <v>52</v>
      </c>
      <c r="B22" s="44"/>
      <c r="C22" s="62" t="s">
        <v>126</v>
      </c>
      <c r="D22" s="46"/>
      <c r="E22" s="46"/>
      <c r="F22" s="46"/>
      <c r="G22" s="46"/>
      <c r="H22" s="46"/>
      <c r="I22" s="46"/>
      <c r="J22" s="46"/>
      <c r="K22" s="46"/>
      <c r="L22" s="56"/>
      <c r="M22" s="57"/>
      <c r="N22" s="57"/>
      <c r="O22" s="57"/>
      <c r="P22" s="57"/>
      <c r="Q22" s="57"/>
      <c r="R22" s="58">
        <v>426020.43</v>
      </c>
      <c r="S22" s="47">
        <f>D22-R22</f>
        <v>-426020.43</v>
      </c>
    </row>
    <row r="23" spans="1:19" s="48" customFormat="1" ht="29.25" customHeight="1">
      <c r="A23" s="43" t="s">
        <v>53</v>
      </c>
      <c r="B23" s="44" t="s">
        <v>48</v>
      </c>
      <c r="C23" s="45" t="s">
        <v>127</v>
      </c>
      <c r="D23" s="46"/>
      <c r="E23" s="46"/>
      <c r="F23" s="46"/>
      <c r="G23" s="46"/>
      <c r="H23" s="46"/>
      <c r="I23" s="46"/>
      <c r="J23" s="46"/>
      <c r="K23" s="46"/>
      <c r="L23" s="74">
        <v>317</v>
      </c>
      <c r="M23" s="75"/>
      <c r="N23" s="75"/>
      <c r="O23" s="75"/>
      <c r="P23" s="75"/>
      <c r="Q23" s="75"/>
      <c r="R23" s="76"/>
      <c r="S23" s="47">
        <f>D23-L23</f>
        <v>-317</v>
      </c>
    </row>
    <row r="24" spans="1:19" s="48" customFormat="1" ht="29.25" customHeight="1">
      <c r="A24" s="43" t="s">
        <v>53</v>
      </c>
      <c r="B24" s="64" t="s">
        <v>48</v>
      </c>
      <c r="C24" s="62" t="s">
        <v>204</v>
      </c>
      <c r="D24" s="46"/>
      <c r="E24" s="46"/>
      <c r="F24" s="46"/>
      <c r="G24" s="46"/>
      <c r="H24" s="46"/>
      <c r="I24" s="46"/>
      <c r="J24" s="46"/>
      <c r="K24" s="46"/>
      <c r="L24" s="56"/>
      <c r="M24" s="57"/>
      <c r="N24" s="57"/>
      <c r="O24" s="57"/>
      <c r="P24" s="57"/>
      <c r="Q24" s="57"/>
      <c r="R24" s="58"/>
      <c r="S24" s="47">
        <f>D24-R24</f>
        <v>0</v>
      </c>
    </row>
    <row r="25" spans="1:19" s="48" customFormat="1" ht="25.5" customHeight="1">
      <c r="A25" s="43" t="s">
        <v>53</v>
      </c>
      <c r="B25" s="44" t="s">
        <v>179</v>
      </c>
      <c r="C25" s="45" t="s">
        <v>128</v>
      </c>
      <c r="D25" s="46"/>
      <c r="E25" s="46"/>
      <c r="F25" s="46"/>
      <c r="G25" s="46"/>
      <c r="H25" s="46"/>
      <c r="I25" s="46"/>
      <c r="J25" s="46"/>
      <c r="K25" s="46"/>
      <c r="L25" s="56"/>
      <c r="M25" s="57"/>
      <c r="N25" s="57"/>
      <c r="O25" s="57"/>
      <c r="P25" s="57"/>
      <c r="Q25" s="57"/>
      <c r="R25" s="58"/>
      <c r="S25" s="47">
        <f>D25-R25</f>
        <v>0</v>
      </c>
    </row>
    <row r="26" spans="1:19" s="48" customFormat="1" ht="25.5" customHeight="1">
      <c r="A26" s="43" t="s">
        <v>94</v>
      </c>
      <c r="B26" s="43">
        <v>10</v>
      </c>
      <c r="C26" s="45" t="s">
        <v>129</v>
      </c>
      <c r="D26" s="46"/>
      <c r="E26" s="46"/>
      <c r="F26" s="46"/>
      <c r="G26" s="46"/>
      <c r="H26" s="46"/>
      <c r="I26" s="46"/>
      <c r="J26" s="46"/>
      <c r="K26" s="46"/>
      <c r="L26" s="56"/>
      <c r="M26" s="57"/>
      <c r="N26" s="57"/>
      <c r="O26" s="57"/>
      <c r="P26" s="57"/>
      <c r="Q26" s="57"/>
      <c r="R26" s="58">
        <v>0.91</v>
      </c>
      <c r="S26" s="47">
        <f>D26-R26</f>
        <v>-0.91</v>
      </c>
    </row>
    <row r="27" spans="1:19" s="48" customFormat="1" ht="39.75" customHeight="1">
      <c r="A27" s="43" t="s">
        <v>95</v>
      </c>
      <c r="B27" s="44" t="s">
        <v>48</v>
      </c>
      <c r="C27" s="45" t="s">
        <v>130</v>
      </c>
      <c r="D27" s="46"/>
      <c r="E27" s="46"/>
      <c r="F27" s="46"/>
      <c r="G27" s="46"/>
      <c r="H27" s="46"/>
      <c r="I27" s="46"/>
      <c r="J27" s="46"/>
      <c r="K27" s="46"/>
      <c r="L27" s="56"/>
      <c r="M27" s="57"/>
      <c r="N27" s="57"/>
      <c r="O27" s="57"/>
      <c r="P27" s="57"/>
      <c r="Q27" s="57"/>
      <c r="R27" s="58"/>
      <c r="S27" s="47"/>
    </row>
    <row r="28" spans="1:19" s="48" customFormat="1" ht="12.75">
      <c r="A28" s="43" t="s">
        <v>54</v>
      </c>
      <c r="B28" s="44" t="s">
        <v>48</v>
      </c>
      <c r="C28" s="45" t="s">
        <v>131</v>
      </c>
      <c r="D28" s="46">
        <f>D29+D30</f>
        <v>320000</v>
      </c>
      <c r="E28" s="46"/>
      <c r="F28" s="46"/>
      <c r="G28" s="46"/>
      <c r="H28" s="46"/>
      <c r="I28" s="46"/>
      <c r="J28" s="46"/>
      <c r="K28" s="46"/>
      <c r="L28" s="74">
        <f>R29+L30</f>
        <v>600</v>
      </c>
      <c r="M28" s="75"/>
      <c r="N28" s="75"/>
      <c r="O28" s="75"/>
      <c r="P28" s="75"/>
      <c r="Q28" s="75"/>
      <c r="R28" s="76"/>
      <c r="S28" s="47">
        <f aca="true" t="shared" si="0" ref="S28:S34">D28-L28</f>
        <v>319400</v>
      </c>
    </row>
    <row r="29" spans="1:19" s="48" customFormat="1" ht="25.5">
      <c r="A29" s="71" t="s">
        <v>241</v>
      </c>
      <c r="B29" s="72" t="s">
        <v>48</v>
      </c>
      <c r="C29" s="73" t="s">
        <v>242</v>
      </c>
      <c r="D29" s="46">
        <v>200000</v>
      </c>
      <c r="E29" s="46"/>
      <c r="F29" s="46"/>
      <c r="G29" s="46"/>
      <c r="H29" s="46"/>
      <c r="I29" s="46"/>
      <c r="J29" s="46"/>
      <c r="K29" s="46"/>
      <c r="L29" s="56"/>
      <c r="M29" s="57"/>
      <c r="N29" s="57"/>
      <c r="O29" s="57"/>
      <c r="P29" s="57"/>
      <c r="Q29" s="57"/>
      <c r="R29" s="58">
        <v>600</v>
      </c>
      <c r="S29" s="47">
        <f>D29-R29</f>
        <v>199400</v>
      </c>
    </row>
    <row r="30" spans="1:19" s="48" customFormat="1" ht="12.75">
      <c r="A30" s="43" t="s">
        <v>55</v>
      </c>
      <c r="B30" s="44" t="s">
        <v>48</v>
      </c>
      <c r="C30" s="45" t="s">
        <v>132</v>
      </c>
      <c r="D30" s="46">
        <v>120000</v>
      </c>
      <c r="E30" s="46"/>
      <c r="F30" s="46"/>
      <c r="G30" s="46"/>
      <c r="H30" s="46"/>
      <c r="I30" s="46"/>
      <c r="J30" s="46"/>
      <c r="K30" s="46"/>
      <c r="L30" s="74"/>
      <c r="M30" s="75"/>
      <c r="N30" s="75"/>
      <c r="O30" s="75"/>
      <c r="P30" s="75"/>
      <c r="Q30" s="75"/>
      <c r="R30" s="76"/>
      <c r="S30" s="47">
        <f t="shared" si="0"/>
        <v>120000</v>
      </c>
    </row>
    <row r="31" spans="1:19" s="48" customFormat="1" ht="12.75">
      <c r="A31" s="43" t="s">
        <v>56</v>
      </c>
      <c r="B31" s="44" t="s">
        <v>48</v>
      </c>
      <c r="C31" s="45" t="s">
        <v>133</v>
      </c>
      <c r="D31" s="46">
        <f>D32+D34</f>
        <v>769700</v>
      </c>
      <c r="E31" s="46"/>
      <c r="F31" s="46"/>
      <c r="G31" s="46"/>
      <c r="H31" s="46"/>
      <c r="I31" s="46"/>
      <c r="J31" s="46"/>
      <c r="K31" s="46"/>
      <c r="L31" s="74">
        <f>L32+L34</f>
        <v>160699.1</v>
      </c>
      <c r="M31" s="75"/>
      <c r="N31" s="75"/>
      <c r="O31" s="75"/>
      <c r="P31" s="75"/>
      <c r="Q31" s="75"/>
      <c r="R31" s="76"/>
      <c r="S31" s="47">
        <f t="shared" si="0"/>
        <v>609000.9</v>
      </c>
    </row>
    <row r="32" spans="1:19" s="48" customFormat="1" ht="12.75">
      <c r="A32" s="43" t="s">
        <v>57</v>
      </c>
      <c r="B32" s="44" t="s">
        <v>48</v>
      </c>
      <c r="C32" s="45" t="s">
        <v>134</v>
      </c>
      <c r="D32" s="46">
        <v>270310</v>
      </c>
      <c r="E32" s="46"/>
      <c r="F32" s="46"/>
      <c r="G32" s="46"/>
      <c r="H32" s="46"/>
      <c r="I32" s="46"/>
      <c r="J32" s="46"/>
      <c r="K32" s="46"/>
      <c r="L32" s="74">
        <f>L33</f>
        <v>1632.48</v>
      </c>
      <c r="M32" s="75"/>
      <c r="N32" s="75"/>
      <c r="O32" s="75"/>
      <c r="P32" s="75"/>
      <c r="Q32" s="75"/>
      <c r="R32" s="76"/>
      <c r="S32" s="47">
        <f t="shared" si="0"/>
        <v>268677.52</v>
      </c>
    </row>
    <row r="33" spans="1:19" s="48" customFormat="1" ht="24" customHeight="1">
      <c r="A33" s="43" t="s">
        <v>58</v>
      </c>
      <c r="B33" s="44" t="s">
        <v>48</v>
      </c>
      <c r="C33" s="45" t="s">
        <v>135</v>
      </c>
      <c r="D33" s="46">
        <v>172000</v>
      </c>
      <c r="E33" s="46"/>
      <c r="F33" s="46"/>
      <c r="G33" s="46"/>
      <c r="H33" s="46"/>
      <c r="I33" s="46"/>
      <c r="J33" s="46"/>
      <c r="K33" s="46"/>
      <c r="L33" s="81">
        <v>1632.48</v>
      </c>
      <c r="M33" s="75"/>
      <c r="N33" s="75"/>
      <c r="O33" s="75"/>
      <c r="P33" s="75"/>
      <c r="Q33" s="75"/>
      <c r="R33" s="76"/>
      <c r="S33" s="47">
        <f t="shared" si="0"/>
        <v>170367.52</v>
      </c>
    </row>
    <row r="34" spans="1:19" s="48" customFormat="1" ht="12.75">
      <c r="A34" s="43" t="s">
        <v>59</v>
      </c>
      <c r="B34" s="44" t="s">
        <v>48</v>
      </c>
      <c r="C34" s="45" t="s">
        <v>136</v>
      </c>
      <c r="D34" s="46">
        <v>499390</v>
      </c>
      <c r="E34" s="46"/>
      <c r="F34" s="46"/>
      <c r="G34" s="46"/>
      <c r="H34" s="46"/>
      <c r="I34" s="46"/>
      <c r="J34" s="46"/>
      <c r="K34" s="46"/>
      <c r="L34" s="74">
        <f>L35+L37</f>
        <v>159066.62</v>
      </c>
      <c r="M34" s="75"/>
      <c r="N34" s="75"/>
      <c r="O34" s="75"/>
      <c r="P34" s="75"/>
      <c r="Q34" s="75"/>
      <c r="R34" s="76"/>
      <c r="S34" s="47">
        <f t="shared" si="0"/>
        <v>340323.38</v>
      </c>
    </row>
    <row r="35" spans="1:19" s="48" customFormat="1" ht="30.75" customHeight="1">
      <c r="A35" s="43" t="s">
        <v>60</v>
      </c>
      <c r="B35" s="44" t="s">
        <v>48</v>
      </c>
      <c r="C35" s="45" t="s">
        <v>137</v>
      </c>
      <c r="D35" s="46"/>
      <c r="E35" s="46"/>
      <c r="F35" s="46"/>
      <c r="G35" s="46"/>
      <c r="H35" s="46"/>
      <c r="I35" s="46"/>
      <c r="J35" s="46"/>
      <c r="K35" s="46"/>
      <c r="L35" s="74">
        <f>R36</f>
        <v>150537.53</v>
      </c>
      <c r="M35" s="75"/>
      <c r="N35" s="75"/>
      <c r="O35" s="75"/>
      <c r="P35" s="75"/>
      <c r="Q35" s="75"/>
      <c r="R35" s="76"/>
      <c r="S35" s="47">
        <f>D35-L35</f>
        <v>-150537.53</v>
      </c>
    </row>
    <row r="36" spans="1:19" s="48" customFormat="1" ht="30.75" customHeight="1">
      <c r="A36" s="43" t="s">
        <v>61</v>
      </c>
      <c r="B36" s="44" t="s">
        <v>179</v>
      </c>
      <c r="C36" s="45" t="s">
        <v>138</v>
      </c>
      <c r="D36" s="46"/>
      <c r="E36" s="46"/>
      <c r="F36" s="46"/>
      <c r="G36" s="46"/>
      <c r="H36" s="46"/>
      <c r="I36" s="46"/>
      <c r="J36" s="46"/>
      <c r="K36" s="46"/>
      <c r="L36" s="56"/>
      <c r="M36" s="57"/>
      <c r="N36" s="57"/>
      <c r="O36" s="57"/>
      <c r="P36" s="57"/>
      <c r="Q36" s="57"/>
      <c r="R36" s="58">
        <v>150537.53</v>
      </c>
      <c r="S36" s="47">
        <f>D36-R36</f>
        <v>-150537.53</v>
      </c>
    </row>
    <row r="37" spans="1:19" s="48" customFormat="1" ht="27" customHeight="1">
      <c r="A37" s="43" t="s">
        <v>62</v>
      </c>
      <c r="B37" s="44" t="s">
        <v>48</v>
      </c>
      <c r="C37" s="45" t="s">
        <v>139</v>
      </c>
      <c r="D37" s="46">
        <v>499390</v>
      </c>
      <c r="E37" s="46"/>
      <c r="F37" s="46"/>
      <c r="G37" s="46"/>
      <c r="H37" s="46"/>
      <c r="I37" s="46"/>
      <c r="J37" s="46"/>
      <c r="K37" s="46"/>
      <c r="L37" s="74">
        <f>L38</f>
        <v>8529.09</v>
      </c>
      <c r="M37" s="75"/>
      <c r="N37" s="75"/>
      <c r="O37" s="75"/>
      <c r="P37" s="75"/>
      <c r="Q37" s="75"/>
      <c r="R37" s="76"/>
      <c r="S37" s="47">
        <f>D37-L37</f>
        <v>490860.91</v>
      </c>
    </row>
    <row r="38" spans="1:19" s="48" customFormat="1" ht="21.75" customHeight="1">
      <c r="A38" s="43" t="s">
        <v>63</v>
      </c>
      <c r="B38" s="44" t="s">
        <v>48</v>
      </c>
      <c r="C38" s="45" t="s">
        <v>140</v>
      </c>
      <c r="D38" s="46"/>
      <c r="E38" s="46"/>
      <c r="F38" s="46"/>
      <c r="G38" s="46"/>
      <c r="H38" s="46"/>
      <c r="I38" s="46"/>
      <c r="J38" s="46"/>
      <c r="K38" s="46"/>
      <c r="L38" s="74">
        <v>8529.09</v>
      </c>
      <c r="M38" s="75"/>
      <c r="N38" s="75"/>
      <c r="O38" s="75"/>
      <c r="P38" s="75"/>
      <c r="Q38" s="75"/>
      <c r="R38" s="76"/>
      <c r="S38" s="47">
        <f>D38-L38</f>
        <v>-8529.09</v>
      </c>
    </row>
    <row r="39" spans="1:19" s="48" customFormat="1" ht="17.25" customHeight="1">
      <c r="A39" s="66" t="s">
        <v>193</v>
      </c>
      <c r="B39" s="64" t="s">
        <v>48</v>
      </c>
      <c r="C39" s="62" t="s">
        <v>205</v>
      </c>
      <c r="D39" s="46">
        <f>D40</f>
        <v>10000</v>
      </c>
      <c r="E39" s="46"/>
      <c r="F39" s="46"/>
      <c r="G39" s="46"/>
      <c r="H39" s="46"/>
      <c r="I39" s="46"/>
      <c r="J39" s="46"/>
      <c r="K39" s="46"/>
      <c r="L39" s="56"/>
      <c r="M39" s="57"/>
      <c r="N39" s="57"/>
      <c r="O39" s="57"/>
      <c r="P39" s="57"/>
      <c r="Q39" s="57"/>
      <c r="R39" s="58">
        <f>R40</f>
        <v>1430</v>
      </c>
      <c r="S39" s="47">
        <f>D39-R39</f>
        <v>8570</v>
      </c>
    </row>
    <row r="40" spans="1:19" s="48" customFormat="1" ht="15.75" customHeight="1">
      <c r="A40" s="66" t="s">
        <v>193</v>
      </c>
      <c r="B40" s="64" t="s">
        <v>48</v>
      </c>
      <c r="C40" s="62" t="s">
        <v>216</v>
      </c>
      <c r="D40" s="46">
        <f>D41</f>
        <v>10000</v>
      </c>
      <c r="E40" s="46"/>
      <c r="F40" s="46"/>
      <c r="G40" s="46"/>
      <c r="H40" s="46"/>
      <c r="I40" s="46"/>
      <c r="J40" s="46"/>
      <c r="K40" s="46"/>
      <c r="L40" s="56"/>
      <c r="M40" s="57"/>
      <c r="N40" s="57"/>
      <c r="O40" s="57"/>
      <c r="P40" s="57"/>
      <c r="Q40" s="57"/>
      <c r="R40" s="58">
        <f>R41</f>
        <v>1430</v>
      </c>
      <c r="S40" s="47">
        <f>D40-R40</f>
        <v>8570</v>
      </c>
    </row>
    <row r="41" spans="1:19" s="48" customFormat="1" ht="15.75" customHeight="1">
      <c r="A41" s="66" t="s">
        <v>194</v>
      </c>
      <c r="B41" s="64" t="s">
        <v>48</v>
      </c>
      <c r="C41" s="62" t="s">
        <v>195</v>
      </c>
      <c r="D41" s="46">
        <v>10000</v>
      </c>
      <c r="E41" s="46"/>
      <c r="F41" s="46"/>
      <c r="G41" s="46"/>
      <c r="H41" s="46"/>
      <c r="I41" s="46"/>
      <c r="J41" s="46"/>
      <c r="K41" s="46"/>
      <c r="L41" s="56"/>
      <c r="M41" s="57"/>
      <c r="N41" s="57"/>
      <c r="O41" s="57"/>
      <c r="P41" s="57"/>
      <c r="Q41" s="57"/>
      <c r="R41" s="58">
        <v>1430</v>
      </c>
      <c r="S41" s="47">
        <f>D41-R41</f>
        <v>8570</v>
      </c>
    </row>
    <row r="42" spans="1:19" s="48" customFormat="1" ht="25.5" customHeight="1">
      <c r="A42" s="43" t="s">
        <v>96</v>
      </c>
      <c r="B42" s="44" t="s">
        <v>48</v>
      </c>
      <c r="C42" s="45" t="s">
        <v>141</v>
      </c>
      <c r="D42" s="46"/>
      <c r="E42" s="46"/>
      <c r="F42" s="46"/>
      <c r="G42" s="46"/>
      <c r="H42" s="46"/>
      <c r="I42" s="46"/>
      <c r="J42" s="46"/>
      <c r="K42" s="46"/>
      <c r="L42" s="56"/>
      <c r="M42" s="57"/>
      <c r="N42" s="57"/>
      <c r="O42" s="57"/>
      <c r="P42" s="57"/>
      <c r="Q42" s="57"/>
      <c r="R42" s="58"/>
      <c r="S42" s="47"/>
    </row>
    <row r="43" spans="1:19" s="48" customFormat="1" ht="11.25" customHeight="1">
      <c r="A43" s="43" t="s">
        <v>97</v>
      </c>
      <c r="B43" s="44" t="s">
        <v>48</v>
      </c>
      <c r="C43" s="45" t="s">
        <v>142</v>
      </c>
      <c r="D43" s="46"/>
      <c r="E43" s="46"/>
      <c r="F43" s="46"/>
      <c r="G43" s="46"/>
      <c r="H43" s="46"/>
      <c r="I43" s="46"/>
      <c r="J43" s="46"/>
      <c r="K43" s="46"/>
      <c r="L43" s="56"/>
      <c r="M43" s="57"/>
      <c r="N43" s="57"/>
      <c r="O43" s="57"/>
      <c r="P43" s="57"/>
      <c r="Q43" s="57"/>
      <c r="R43" s="58"/>
      <c r="S43" s="47"/>
    </row>
    <row r="44" spans="1:19" s="48" customFormat="1" ht="18" customHeight="1">
      <c r="A44" s="43" t="s">
        <v>117</v>
      </c>
      <c r="B44" s="44" t="s">
        <v>48</v>
      </c>
      <c r="C44" s="45" t="s">
        <v>143</v>
      </c>
      <c r="D44" s="46"/>
      <c r="E44" s="46"/>
      <c r="F44" s="46"/>
      <c r="G44" s="46"/>
      <c r="H44" s="46"/>
      <c r="I44" s="46"/>
      <c r="J44" s="46"/>
      <c r="K44" s="46"/>
      <c r="L44" s="56"/>
      <c r="M44" s="57"/>
      <c r="N44" s="57"/>
      <c r="O44" s="57"/>
      <c r="P44" s="57"/>
      <c r="Q44" s="57"/>
      <c r="R44" s="58"/>
      <c r="S44" s="47"/>
    </row>
    <row r="45" spans="1:19" s="48" customFormat="1" ht="17.25" customHeight="1">
      <c r="A45" s="43" t="s">
        <v>117</v>
      </c>
      <c r="B45" s="44" t="s">
        <v>48</v>
      </c>
      <c r="C45" s="45" t="s">
        <v>144</v>
      </c>
      <c r="D45" s="46"/>
      <c r="E45" s="46"/>
      <c r="F45" s="46"/>
      <c r="G45" s="46"/>
      <c r="H45" s="46"/>
      <c r="I45" s="46"/>
      <c r="J45" s="46"/>
      <c r="K45" s="46"/>
      <c r="L45" s="56"/>
      <c r="M45" s="57"/>
      <c r="N45" s="57"/>
      <c r="O45" s="57"/>
      <c r="P45" s="57"/>
      <c r="Q45" s="57"/>
      <c r="R45" s="58"/>
      <c r="S45" s="47"/>
    </row>
    <row r="46" spans="1:19" s="48" customFormat="1" ht="26.25" customHeight="1">
      <c r="A46" s="43" t="s">
        <v>64</v>
      </c>
      <c r="B46" s="44" t="s">
        <v>48</v>
      </c>
      <c r="C46" s="45" t="s">
        <v>145</v>
      </c>
      <c r="D46" s="46">
        <f>D47</f>
        <v>3739210</v>
      </c>
      <c r="E46" s="46"/>
      <c r="F46" s="46"/>
      <c r="G46" s="46"/>
      <c r="H46" s="46"/>
      <c r="I46" s="46"/>
      <c r="J46" s="46"/>
      <c r="K46" s="46"/>
      <c r="L46" s="74">
        <f>L47</f>
        <v>2143</v>
      </c>
      <c r="M46" s="75"/>
      <c r="N46" s="75"/>
      <c r="O46" s="75"/>
      <c r="P46" s="75"/>
      <c r="Q46" s="75"/>
      <c r="R46" s="76"/>
      <c r="S46" s="47">
        <f>D46-L46</f>
        <v>3737067</v>
      </c>
    </row>
    <row r="47" spans="1:19" s="48" customFormat="1" ht="24.75" customHeight="1">
      <c r="A47" s="43" t="s">
        <v>65</v>
      </c>
      <c r="B47" s="44" t="s">
        <v>48</v>
      </c>
      <c r="C47" s="45" t="s">
        <v>146</v>
      </c>
      <c r="D47" s="46">
        <f>D48+D53+D55</f>
        <v>3739210</v>
      </c>
      <c r="E47" s="46"/>
      <c r="F47" s="46"/>
      <c r="G47" s="46"/>
      <c r="H47" s="46"/>
      <c r="I47" s="46"/>
      <c r="J47" s="46"/>
      <c r="K47" s="46"/>
      <c r="L47" s="74">
        <f>L48+R51+L53+R52</f>
        <v>2143</v>
      </c>
      <c r="M47" s="75"/>
      <c r="N47" s="75"/>
      <c r="O47" s="75"/>
      <c r="P47" s="75"/>
      <c r="Q47" s="75"/>
      <c r="R47" s="76"/>
      <c r="S47" s="47">
        <f>D47-L47</f>
        <v>3737067</v>
      </c>
    </row>
    <row r="48" spans="1:19" s="48" customFormat="1" ht="34.5" customHeight="1">
      <c r="A48" s="43" t="s">
        <v>66</v>
      </c>
      <c r="B48" s="44" t="s">
        <v>48</v>
      </c>
      <c r="C48" s="45" t="s">
        <v>147</v>
      </c>
      <c r="D48" s="46">
        <f>D50</f>
        <v>3464410</v>
      </c>
      <c r="E48" s="46"/>
      <c r="F48" s="46"/>
      <c r="G48" s="46"/>
      <c r="H48" s="46"/>
      <c r="I48" s="46"/>
      <c r="J48" s="46"/>
      <c r="K48" s="46"/>
      <c r="L48" s="74">
        <f>L50</f>
        <v>93</v>
      </c>
      <c r="M48" s="75"/>
      <c r="N48" s="75"/>
      <c r="O48" s="75"/>
      <c r="P48" s="75"/>
      <c r="Q48" s="75"/>
      <c r="R48" s="76"/>
      <c r="S48" s="47">
        <f>D48-L48</f>
        <v>3464317</v>
      </c>
    </row>
    <row r="49" spans="1:19" s="48" customFormat="1" ht="48.75" customHeight="1">
      <c r="A49" s="43" t="s">
        <v>67</v>
      </c>
      <c r="B49" s="44" t="s">
        <v>48</v>
      </c>
      <c r="C49" s="45" t="s">
        <v>148</v>
      </c>
      <c r="D49" s="46"/>
      <c r="E49" s="46"/>
      <c r="F49" s="46"/>
      <c r="G49" s="46"/>
      <c r="H49" s="46"/>
      <c r="I49" s="46"/>
      <c r="J49" s="46"/>
      <c r="K49" s="46"/>
      <c r="L49" s="74"/>
      <c r="M49" s="75"/>
      <c r="N49" s="75"/>
      <c r="O49" s="75"/>
      <c r="P49" s="75"/>
      <c r="Q49" s="75"/>
      <c r="R49" s="76"/>
      <c r="S49" s="47">
        <f>D49-L49</f>
        <v>0</v>
      </c>
    </row>
    <row r="50" spans="1:19" s="48" customFormat="1" ht="50.25" customHeight="1">
      <c r="A50" s="43" t="s">
        <v>68</v>
      </c>
      <c r="B50" s="44" t="s">
        <v>48</v>
      </c>
      <c r="C50" s="62" t="s">
        <v>196</v>
      </c>
      <c r="D50" s="46">
        <v>3464410</v>
      </c>
      <c r="E50" s="46"/>
      <c r="F50" s="46"/>
      <c r="G50" s="46"/>
      <c r="H50" s="46"/>
      <c r="I50" s="46"/>
      <c r="J50" s="46"/>
      <c r="K50" s="46"/>
      <c r="L50" s="74">
        <v>93</v>
      </c>
      <c r="M50" s="75"/>
      <c r="N50" s="75"/>
      <c r="O50" s="75"/>
      <c r="P50" s="75"/>
      <c r="Q50" s="75"/>
      <c r="R50" s="76"/>
      <c r="S50" s="47">
        <f>D50-L50</f>
        <v>3464317</v>
      </c>
    </row>
    <row r="51" spans="1:19" s="48" customFormat="1" ht="40.5" customHeight="1">
      <c r="A51" s="43" t="s">
        <v>98</v>
      </c>
      <c r="B51" s="44" t="s">
        <v>48</v>
      </c>
      <c r="C51" s="62" t="s">
        <v>226</v>
      </c>
      <c r="D51" s="46"/>
      <c r="E51" s="46"/>
      <c r="F51" s="46"/>
      <c r="G51" s="46"/>
      <c r="H51" s="46"/>
      <c r="I51" s="46"/>
      <c r="J51" s="46"/>
      <c r="K51" s="46"/>
      <c r="L51" s="56"/>
      <c r="M51" s="57"/>
      <c r="N51" s="57"/>
      <c r="O51" s="57"/>
      <c r="P51" s="57"/>
      <c r="Q51" s="57"/>
      <c r="R51" s="58"/>
      <c r="S51" s="47"/>
    </row>
    <row r="52" spans="1:19" s="48" customFormat="1" ht="39.75" customHeight="1">
      <c r="A52" s="43" t="s">
        <v>98</v>
      </c>
      <c r="B52" s="44" t="s">
        <v>48</v>
      </c>
      <c r="C52" s="62" t="s">
        <v>224</v>
      </c>
      <c r="D52" s="46"/>
      <c r="E52" s="46"/>
      <c r="F52" s="46"/>
      <c r="G52" s="46"/>
      <c r="H52" s="46"/>
      <c r="I52" s="46"/>
      <c r="J52" s="46"/>
      <c r="K52" s="46"/>
      <c r="L52" s="56"/>
      <c r="M52" s="57"/>
      <c r="N52" s="57"/>
      <c r="O52" s="57"/>
      <c r="P52" s="57"/>
      <c r="Q52" s="57"/>
      <c r="R52" s="56"/>
      <c r="S52" s="47">
        <f>D52-R52</f>
        <v>0</v>
      </c>
    </row>
    <row r="53" spans="1:19" s="48" customFormat="1" ht="50.25" customHeight="1">
      <c r="A53" s="43" t="s">
        <v>69</v>
      </c>
      <c r="B53" s="44" t="s">
        <v>48</v>
      </c>
      <c r="C53" s="45" t="s">
        <v>149</v>
      </c>
      <c r="D53" s="46">
        <f>D54</f>
        <v>100900</v>
      </c>
      <c r="E53" s="46"/>
      <c r="F53" s="46"/>
      <c r="G53" s="46"/>
      <c r="H53" s="46"/>
      <c r="I53" s="46"/>
      <c r="J53" s="46"/>
      <c r="K53" s="46"/>
      <c r="L53" s="74">
        <f>L54</f>
        <v>2050</v>
      </c>
      <c r="M53" s="75"/>
      <c r="N53" s="75"/>
      <c r="O53" s="75"/>
      <c r="P53" s="75"/>
      <c r="Q53" s="75"/>
      <c r="R53" s="76"/>
      <c r="S53" s="47">
        <f>D53-L53</f>
        <v>98850</v>
      </c>
    </row>
    <row r="54" spans="1:19" s="48" customFormat="1" ht="42" customHeight="1">
      <c r="A54" s="43" t="s">
        <v>70</v>
      </c>
      <c r="B54" s="44" t="s">
        <v>48</v>
      </c>
      <c r="C54" s="45" t="s">
        <v>150</v>
      </c>
      <c r="D54" s="46">
        <v>100900</v>
      </c>
      <c r="E54" s="46"/>
      <c r="F54" s="46"/>
      <c r="G54" s="46"/>
      <c r="H54" s="46"/>
      <c r="I54" s="46"/>
      <c r="J54" s="46"/>
      <c r="K54" s="46"/>
      <c r="L54" s="74">
        <v>2050</v>
      </c>
      <c r="M54" s="75"/>
      <c r="N54" s="75"/>
      <c r="O54" s="75"/>
      <c r="P54" s="75"/>
      <c r="Q54" s="75"/>
      <c r="R54" s="76"/>
      <c r="S54" s="47">
        <f>D54-L54</f>
        <v>98850</v>
      </c>
    </row>
    <row r="55" spans="1:19" s="48" customFormat="1" ht="42" customHeight="1">
      <c r="A55" s="71" t="s">
        <v>243</v>
      </c>
      <c r="B55" s="72" t="s">
        <v>48</v>
      </c>
      <c r="C55" s="73" t="s">
        <v>244</v>
      </c>
      <c r="D55" s="46">
        <v>173900</v>
      </c>
      <c r="E55" s="46"/>
      <c r="F55" s="46"/>
      <c r="G55" s="46"/>
      <c r="H55" s="46"/>
      <c r="I55" s="46"/>
      <c r="J55" s="46"/>
      <c r="K55" s="46"/>
      <c r="L55" s="56"/>
      <c r="M55" s="57"/>
      <c r="N55" s="57"/>
      <c r="O55" s="57"/>
      <c r="P55" s="57"/>
      <c r="Q55" s="57"/>
      <c r="R55" s="58"/>
      <c r="S55" s="47"/>
    </row>
    <row r="56" spans="1:19" s="48" customFormat="1" ht="17.25" customHeight="1">
      <c r="A56" s="43" t="s">
        <v>99</v>
      </c>
      <c r="B56" s="44" t="s">
        <v>48</v>
      </c>
      <c r="C56" s="45" t="s">
        <v>151</v>
      </c>
      <c r="D56" s="46"/>
      <c r="E56" s="46"/>
      <c r="F56" s="46"/>
      <c r="G56" s="46"/>
      <c r="H56" s="46"/>
      <c r="I56" s="46"/>
      <c r="J56" s="46"/>
      <c r="K56" s="46"/>
      <c r="L56" s="56"/>
      <c r="M56" s="57"/>
      <c r="N56" s="57"/>
      <c r="O56" s="57"/>
      <c r="P56" s="57"/>
      <c r="Q56" s="57"/>
      <c r="R56" s="58"/>
      <c r="S56" s="47"/>
    </row>
    <row r="57" spans="1:19" s="48" customFormat="1" ht="19.5" customHeight="1">
      <c r="A57" s="43" t="s">
        <v>100</v>
      </c>
      <c r="B57" s="44" t="s">
        <v>48</v>
      </c>
      <c r="C57" s="45" t="s">
        <v>152</v>
      </c>
      <c r="D57" s="46"/>
      <c r="E57" s="46"/>
      <c r="F57" s="46"/>
      <c r="G57" s="46"/>
      <c r="H57" s="46"/>
      <c r="I57" s="46"/>
      <c r="J57" s="46"/>
      <c r="K57" s="46"/>
      <c r="L57" s="56"/>
      <c r="M57" s="57"/>
      <c r="N57" s="57"/>
      <c r="O57" s="57"/>
      <c r="P57" s="57"/>
      <c r="Q57" s="57"/>
      <c r="R57" s="58"/>
      <c r="S57" s="47"/>
    </row>
    <row r="58" spans="1:19" s="48" customFormat="1" ht="24.75" customHeight="1">
      <c r="A58" s="43" t="s">
        <v>101</v>
      </c>
      <c r="B58" s="44" t="s">
        <v>48</v>
      </c>
      <c r="C58" s="45" t="s">
        <v>153</v>
      </c>
      <c r="D58" s="46"/>
      <c r="E58" s="46"/>
      <c r="F58" s="46"/>
      <c r="G58" s="46"/>
      <c r="H58" s="46"/>
      <c r="I58" s="46"/>
      <c r="J58" s="46"/>
      <c r="K58" s="46"/>
      <c r="L58" s="56"/>
      <c r="M58" s="57"/>
      <c r="N58" s="57"/>
      <c r="O58" s="57"/>
      <c r="P58" s="57"/>
      <c r="Q58" s="57"/>
      <c r="R58" s="58"/>
      <c r="S58" s="47"/>
    </row>
    <row r="59" spans="1:19" s="48" customFormat="1" ht="16.5" customHeight="1">
      <c r="A59" s="43" t="s">
        <v>118</v>
      </c>
      <c r="B59" s="44" t="s">
        <v>48</v>
      </c>
      <c r="C59" s="45" t="s">
        <v>154</v>
      </c>
      <c r="D59" s="46">
        <f>D67+D61</f>
        <v>50000</v>
      </c>
      <c r="E59" s="46"/>
      <c r="F59" s="46"/>
      <c r="G59" s="46"/>
      <c r="H59" s="46"/>
      <c r="I59" s="46"/>
      <c r="J59" s="46"/>
      <c r="K59" s="46"/>
      <c r="L59" s="56"/>
      <c r="M59" s="57"/>
      <c r="N59" s="57"/>
      <c r="O59" s="57"/>
      <c r="P59" s="57"/>
      <c r="Q59" s="57"/>
      <c r="R59" s="58"/>
      <c r="S59" s="47">
        <f>D59-R59</f>
        <v>50000</v>
      </c>
    </row>
    <row r="60" spans="1:19" s="48" customFormat="1" ht="27" customHeight="1">
      <c r="A60" s="43" t="s">
        <v>102</v>
      </c>
      <c r="B60" s="44" t="s">
        <v>48</v>
      </c>
      <c r="C60" s="45" t="s">
        <v>155</v>
      </c>
      <c r="D60" s="46"/>
      <c r="E60" s="46"/>
      <c r="F60" s="46"/>
      <c r="G60" s="46"/>
      <c r="H60" s="46"/>
      <c r="I60" s="46"/>
      <c r="J60" s="46"/>
      <c r="K60" s="46"/>
      <c r="L60" s="56"/>
      <c r="M60" s="57"/>
      <c r="N60" s="57"/>
      <c r="O60" s="57"/>
      <c r="P60" s="57"/>
      <c r="Q60" s="57"/>
      <c r="R60" s="58">
        <f>R61</f>
        <v>0</v>
      </c>
      <c r="S60" s="47"/>
    </row>
    <row r="61" spans="1:19" s="48" customFormat="1" ht="29.25" customHeight="1">
      <c r="A61" s="43" t="s">
        <v>103</v>
      </c>
      <c r="B61" s="44" t="s">
        <v>48</v>
      </c>
      <c r="C61" s="45" t="s">
        <v>156</v>
      </c>
      <c r="D61" s="46"/>
      <c r="E61" s="46"/>
      <c r="F61" s="46"/>
      <c r="G61" s="46"/>
      <c r="H61" s="46"/>
      <c r="I61" s="46"/>
      <c r="J61" s="46"/>
      <c r="K61" s="46"/>
      <c r="L61" s="56"/>
      <c r="M61" s="57"/>
      <c r="N61" s="57"/>
      <c r="O61" s="57"/>
      <c r="P61" s="57"/>
      <c r="Q61" s="57"/>
      <c r="R61" s="58">
        <f>R63</f>
        <v>0</v>
      </c>
      <c r="S61" s="47"/>
    </row>
    <row r="62" spans="1:19" s="48" customFormat="1" ht="29.25" customHeight="1">
      <c r="A62" s="43" t="s">
        <v>105</v>
      </c>
      <c r="B62" s="44" t="s">
        <v>48</v>
      </c>
      <c r="C62" s="45" t="s">
        <v>157</v>
      </c>
      <c r="D62" s="46"/>
      <c r="E62" s="46"/>
      <c r="F62" s="46"/>
      <c r="G62" s="46"/>
      <c r="H62" s="46"/>
      <c r="I62" s="46"/>
      <c r="J62" s="46"/>
      <c r="K62" s="46"/>
      <c r="L62" s="56"/>
      <c r="M62" s="57"/>
      <c r="N62" s="57"/>
      <c r="O62" s="57"/>
      <c r="P62" s="57"/>
      <c r="Q62" s="57"/>
      <c r="R62" s="58"/>
      <c r="S62" s="47"/>
    </row>
    <row r="63" spans="1:19" s="48" customFormat="1" ht="30" customHeight="1">
      <c r="A63" s="43" t="s">
        <v>103</v>
      </c>
      <c r="B63" s="44" t="s">
        <v>48</v>
      </c>
      <c r="C63" s="45" t="s">
        <v>158</v>
      </c>
      <c r="D63" s="46"/>
      <c r="E63" s="46"/>
      <c r="F63" s="46"/>
      <c r="G63" s="46"/>
      <c r="H63" s="46"/>
      <c r="I63" s="46"/>
      <c r="J63" s="46"/>
      <c r="K63" s="46"/>
      <c r="L63" s="56"/>
      <c r="M63" s="57"/>
      <c r="N63" s="57"/>
      <c r="O63" s="57"/>
      <c r="P63" s="57"/>
      <c r="Q63" s="57"/>
      <c r="R63" s="58"/>
      <c r="S63" s="47"/>
    </row>
    <row r="64" spans="1:19" s="48" customFormat="1" ht="26.25" customHeight="1">
      <c r="A64" s="43" t="s">
        <v>104</v>
      </c>
      <c r="B64" s="44" t="s">
        <v>48</v>
      </c>
      <c r="C64" s="45" t="s">
        <v>159</v>
      </c>
      <c r="D64" s="46"/>
      <c r="E64" s="46"/>
      <c r="F64" s="46"/>
      <c r="G64" s="46"/>
      <c r="H64" s="46"/>
      <c r="I64" s="46"/>
      <c r="J64" s="46"/>
      <c r="K64" s="46"/>
      <c r="L64" s="56"/>
      <c r="M64" s="57"/>
      <c r="N64" s="57"/>
      <c r="O64" s="57"/>
      <c r="P64" s="57"/>
      <c r="Q64" s="57"/>
      <c r="R64" s="58"/>
      <c r="S64" s="47"/>
    </row>
    <row r="65" spans="1:19" s="48" customFormat="1" ht="26.25" customHeight="1">
      <c r="A65" s="69" t="s">
        <v>209</v>
      </c>
      <c r="B65" s="64" t="s">
        <v>48</v>
      </c>
      <c r="C65" s="62" t="s">
        <v>214</v>
      </c>
      <c r="D65" s="46">
        <f>D66</f>
        <v>50000</v>
      </c>
      <c r="E65" s="46"/>
      <c r="F65" s="46"/>
      <c r="G65" s="46"/>
      <c r="H65" s="46"/>
      <c r="I65" s="46"/>
      <c r="J65" s="46"/>
      <c r="K65" s="46"/>
      <c r="L65" s="56"/>
      <c r="M65" s="57"/>
      <c r="N65" s="57"/>
      <c r="O65" s="57"/>
      <c r="P65" s="57"/>
      <c r="Q65" s="57"/>
      <c r="R65" s="58">
        <f>R66</f>
        <v>0</v>
      </c>
      <c r="S65" s="47">
        <f aca="true" t="shared" si="1" ref="S65:S70">D65-R65</f>
        <v>50000</v>
      </c>
    </row>
    <row r="66" spans="1:19" s="48" customFormat="1" ht="26.25" customHeight="1">
      <c r="A66" s="69" t="s">
        <v>209</v>
      </c>
      <c r="B66" s="64" t="s">
        <v>48</v>
      </c>
      <c r="C66" s="62" t="s">
        <v>215</v>
      </c>
      <c r="D66" s="46">
        <f>D67</f>
        <v>50000</v>
      </c>
      <c r="E66" s="46"/>
      <c r="F66" s="46"/>
      <c r="G66" s="46"/>
      <c r="H66" s="46"/>
      <c r="I66" s="46"/>
      <c r="J66" s="46"/>
      <c r="K66" s="46"/>
      <c r="L66" s="56"/>
      <c r="M66" s="57"/>
      <c r="N66" s="57"/>
      <c r="O66" s="57"/>
      <c r="P66" s="57"/>
      <c r="Q66" s="57"/>
      <c r="R66" s="58"/>
      <c r="S66" s="47">
        <f t="shared" si="1"/>
        <v>50000</v>
      </c>
    </row>
    <row r="67" spans="1:19" s="48" customFormat="1" ht="26.25" customHeight="1">
      <c r="A67" s="69" t="s">
        <v>209</v>
      </c>
      <c r="B67" s="64" t="s">
        <v>48</v>
      </c>
      <c r="C67" s="62" t="s">
        <v>210</v>
      </c>
      <c r="D67" s="46">
        <v>50000</v>
      </c>
      <c r="E67" s="46"/>
      <c r="F67" s="46"/>
      <c r="G67" s="46"/>
      <c r="H67" s="46"/>
      <c r="I67" s="46"/>
      <c r="J67" s="46"/>
      <c r="K67" s="46"/>
      <c r="L67" s="56"/>
      <c r="M67" s="57"/>
      <c r="N67" s="57"/>
      <c r="O67" s="57"/>
      <c r="P67" s="57"/>
      <c r="Q67" s="57"/>
      <c r="R67" s="58"/>
      <c r="S67" s="47">
        <f t="shared" si="1"/>
        <v>50000</v>
      </c>
    </row>
    <row r="68" spans="1:19" s="48" customFormat="1" ht="18" customHeight="1">
      <c r="A68" s="43" t="s">
        <v>106</v>
      </c>
      <c r="B68" s="44" t="s">
        <v>48</v>
      </c>
      <c r="C68" s="45" t="s">
        <v>160</v>
      </c>
      <c r="D68" s="46"/>
      <c r="E68" s="46"/>
      <c r="F68" s="46"/>
      <c r="G68" s="46"/>
      <c r="H68" s="46"/>
      <c r="I68" s="46"/>
      <c r="J68" s="46"/>
      <c r="K68" s="46"/>
      <c r="L68" s="56"/>
      <c r="M68" s="57"/>
      <c r="N68" s="57"/>
      <c r="O68" s="57"/>
      <c r="P68" s="57"/>
      <c r="Q68" s="57"/>
      <c r="R68" s="58">
        <f>R69+R71</f>
        <v>6863</v>
      </c>
      <c r="S68" s="47">
        <f t="shared" si="1"/>
        <v>-6863</v>
      </c>
    </row>
    <row r="69" spans="1:19" s="48" customFormat="1" ht="19.5" customHeight="1">
      <c r="A69" s="43" t="s">
        <v>107</v>
      </c>
      <c r="B69" s="44" t="s">
        <v>48</v>
      </c>
      <c r="C69" s="45" t="s">
        <v>161</v>
      </c>
      <c r="D69" s="46"/>
      <c r="E69" s="46"/>
      <c r="F69" s="46"/>
      <c r="G69" s="46"/>
      <c r="H69" s="46"/>
      <c r="I69" s="46"/>
      <c r="J69" s="46"/>
      <c r="K69" s="46"/>
      <c r="L69" s="56"/>
      <c r="M69" s="57"/>
      <c r="N69" s="57"/>
      <c r="O69" s="57"/>
      <c r="P69" s="57"/>
      <c r="Q69" s="57"/>
      <c r="R69" s="58">
        <f>R70</f>
        <v>6863</v>
      </c>
      <c r="S69" s="47">
        <f t="shared" si="1"/>
        <v>-6863</v>
      </c>
    </row>
    <row r="70" spans="1:19" s="48" customFormat="1" ht="15.75" customHeight="1">
      <c r="A70" s="43" t="s">
        <v>108</v>
      </c>
      <c r="B70" s="44" t="s">
        <v>48</v>
      </c>
      <c r="C70" s="45" t="s">
        <v>162</v>
      </c>
      <c r="D70" s="46"/>
      <c r="E70" s="46"/>
      <c r="F70" s="46"/>
      <c r="G70" s="46"/>
      <c r="H70" s="46"/>
      <c r="I70" s="46"/>
      <c r="J70" s="46"/>
      <c r="K70" s="46"/>
      <c r="L70" s="56"/>
      <c r="M70" s="57"/>
      <c r="N70" s="57"/>
      <c r="O70" s="57"/>
      <c r="P70" s="57"/>
      <c r="Q70" s="57"/>
      <c r="R70" s="58">
        <v>6863</v>
      </c>
      <c r="S70" s="47">
        <f t="shared" si="1"/>
        <v>-6863</v>
      </c>
    </row>
    <row r="71" spans="1:19" s="48" customFormat="1" ht="13.5" customHeight="1">
      <c r="A71" s="43" t="s">
        <v>106</v>
      </c>
      <c r="B71" s="44" t="s">
        <v>48</v>
      </c>
      <c r="C71" s="45" t="s">
        <v>163</v>
      </c>
      <c r="D71" s="46"/>
      <c r="E71" s="46"/>
      <c r="F71" s="46"/>
      <c r="G71" s="46"/>
      <c r="H71" s="46"/>
      <c r="I71" s="46"/>
      <c r="J71" s="46"/>
      <c r="K71" s="46"/>
      <c r="L71" s="56"/>
      <c r="M71" s="57"/>
      <c r="N71" s="57"/>
      <c r="O71" s="57"/>
      <c r="P71" s="57"/>
      <c r="Q71" s="57"/>
      <c r="R71" s="58">
        <f>R72</f>
        <v>0</v>
      </c>
      <c r="S71" s="47"/>
    </row>
    <row r="72" spans="1:19" s="48" customFormat="1" ht="13.5" customHeight="1">
      <c r="A72" s="43" t="s">
        <v>109</v>
      </c>
      <c r="B72" s="44" t="s">
        <v>48</v>
      </c>
      <c r="C72" s="45" t="s">
        <v>164</v>
      </c>
      <c r="D72" s="46"/>
      <c r="E72" s="46"/>
      <c r="F72" s="46"/>
      <c r="G72" s="46"/>
      <c r="H72" s="46"/>
      <c r="I72" s="46"/>
      <c r="J72" s="46"/>
      <c r="K72" s="46"/>
      <c r="L72" s="56"/>
      <c r="M72" s="57"/>
      <c r="N72" s="57"/>
      <c r="O72" s="57"/>
      <c r="P72" s="57"/>
      <c r="Q72" s="57"/>
      <c r="R72" s="58"/>
      <c r="S72" s="47">
        <f>D72-R72</f>
        <v>0</v>
      </c>
    </row>
    <row r="73" spans="1:19" s="48" customFormat="1" ht="16.5" customHeight="1">
      <c r="A73" s="43" t="s">
        <v>110</v>
      </c>
      <c r="B73" s="44" t="s">
        <v>48</v>
      </c>
      <c r="C73" s="45" t="s">
        <v>165</v>
      </c>
      <c r="D73" s="46"/>
      <c r="E73" s="46"/>
      <c r="F73" s="46"/>
      <c r="G73" s="46"/>
      <c r="H73" s="46"/>
      <c r="I73" s="46"/>
      <c r="J73" s="46"/>
      <c r="K73" s="46"/>
      <c r="L73" s="56"/>
      <c r="M73" s="57"/>
      <c r="N73" s="57"/>
      <c r="O73" s="57"/>
      <c r="P73" s="57"/>
      <c r="Q73" s="57"/>
      <c r="R73" s="61" t="s">
        <v>181</v>
      </c>
      <c r="S73" s="47"/>
    </row>
    <row r="74" spans="1:19" s="48" customFormat="1" ht="18" customHeight="1">
      <c r="A74" s="43" t="s">
        <v>111</v>
      </c>
      <c r="B74" s="44" t="s">
        <v>48</v>
      </c>
      <c r="C74" s="45" t="s">
        <v>166</v>
      </c>
      <c r="D74" s="46"/>
      <c r="E74" s="46"/>
      <c r="F74" s="46"/>
      <c r="G74" s="46"/>
      <c r="H74" s="46"/>
      <c r="I74" s="46"/>
      <c r="J74" s="46"/>
      <c r="K74" s="46"/>
      <c r="L74" s="56"/>
      <c r="M74" s="57"/>
      <c r="N74" s="57"/>
      <c r="O74" s="57"/>
      <c r="P74" s="57"/>
      <c r="Q74" s="57"/>
      <c r="R74" s="58"/>
      <c r="S74" s="47"/>
    </row>
    <row r="75" spans="1:19" s="48" customFormat="1" ht="12.75">
      <c r="A75" s="43" t="s">
        <v>71</v>
      </c>
      <c r="B75" s="44" t="s">
        <v>48</v>
      </c>
      <c r="C75" s="45" t="s">
        <v>167</v>
      </c>
      <c r="D75" s="46">
        <f>D76+D101</f>
        <v>605500</v>
      </c>
      <c r="E75" s="46"/>
      <c r="F75" s="46"/>
      <c r="G75" s="46"/>
      <c r="H75" s="46"/>
      <c r="I75" s="46"/>
      <c r="J75" s="46"/>
      <c r="K75" s="46"/>
      <c r="L75" s="74">
        <f>L76+L101</f>
        <v>36300</v>
      </c>
      <c r="M75" s="75"/>
      <c r="N75" s="75"/>
      <c r="O75" s="75"/>
      <c r="P75" s="75"/>
      <c r="Q75" s="75"/>
      <c r="R75" s="77"/>
      <c r="S75" s="47">
        <f>D75-L75</f>
        <v>569200</v>
      </c>
    </row>
    <row r="76" spans="1:19" s="48" customFormat="1" ht="25.5">
      <c r="A76" s="43" t="s">
        <v>72</v>
      </c>
      <c r="B76" s="44" t="s">
        <v>48</v>
      </c>
      <c r="C76" s="45" t="s">
        <v>168</v>
      </c>
      <c r="D76" s="46">
        <f>+D77+D82+D100+D86</f>
        <v>605500</v>
      </c>
      <c r="E76" s="46"/>
      <c r="F76" s="46"/>
      <c r="G76" s="46"/>
      <c r="H76" s="46"/>
      <c r="I76" s="46"/>
      <c r="J76" s="46"/>
      <c r="K76" s="46"/>
      <c r="L76" s="74">
        <f>L77+L82+L98+R100+R89+R95</f>
        <v>36300</v>
      </c>
      <c r="M76" s="75"/>
      <c r="N76" s="75"/>
      <c r="O76" s="75"/>
      <c r="P76" s="75"/>
      <c r="Q76" s="75"/>
      <c r="R76" s="77"/>
      <c r="S76" s="47">
        <f>D76-L76</f>
        <v>569200</v>
      </c>
    </row>
    <row r="77" spans="1:19" s="48" customFormat="1" ht="18.75" customHeight="1">
      <c r="A77" s="43" t="s">
        <v>73</v>
      </c>
      <c r="B77" s="44" t="s">
        <v>48</v>
      </c>
      <c r="C77" s="45" t="s">
        <v>169</v>
      </c>
      <c r="D77" s="46">
        <f>D78</f>
        <v>315600</v>
      </c>
      <c r="E77" s="46"/>
      <c r="F77" s="46"/>
      <c r="G77" s="46"/>
      <c r="H77" s="46"/>
      <c r="I77" s="46"/>
      <c r="J77" s="46"/>
      <c r="K77" s="46"/>
      <c r="L77" s="74">
        <f>L78</f>
        <v>36300</v>
      </c>
      <c r="M77" s="75"/>
      <c r="N77" s="75"/>
      <c r="O77" s="75"/>
      <c r="P77" s="75"/>
      <c r="Q77" s="75"/>
      <c r="R77" s="76"/>
      <c r="S77" s="47">
        <f>D77-L77</f>
        <v>279300</v>
      </c>
    </row>
    <row r="78" spans="1:19" s="48" customFormat="1" ht="12.75">
      <c r="A78" s="43" t="s">
        <v>74</v>
      </c>
      <c r="B78" s="44" t="s">
        <v>48</v>
      </c>
      <c r="C78" s="45" t="s">
        <v>170</v>
      </c>
      <c r="D78" s="46">
        <f>D79+D80</f>
        <v>315600</v>
      </c>
      <c r="E78" s="46"/>
      <c r="F78" s="46"/>
      <c r="G78" s="46"/>
      <c r="H78" s="46"/>
      <c r="I78" s="46"/>
      <c r="J78" s="46"/>
      <c r="K78" s="46"/>
      <c r="L78" s="74">
        <v>36300</v>
      </c>
      <c r="M78" s="75"/>
      <c r="N78" s="75"/>
      <c r="O78" s="75"/>
      <c r="P78" s="75"/>
      <c r="Q78" s="75"/>
      <c r="R78" s="76"/>
      <c r="S78" s="47">
        <f>D78-L78</f>
        <v>279300</v>
      </c>
    </row>
    <row r="79" spans="1:19" s="48" customFormat="1" ht="23.25" customHeight="1">
      <c r="A79" s="43" t="s">
        <v>75</v>
      </c>
      <c r="B79" s="44" t="s">
        <v>48</v>
      </c>
      <c r="C79" s="45" t="s">
        <v>171</v>
      </c>
      <c r="D79" s="46">
        <v>315600</v>
      </c>
      <c r="E79" s="46"/>
      <c r="F79" s="46"/>
      <c r="G79" s="46"/>
      <c r="H79" s="46"/>
      <c r="I79" s="46"/>
      <c r="J79" s="46"/>
      <c r="K79" s="46"/>
      <c r="L79" s="74">
        <v>36300</v>
      </c>
      <c r="M79" s="75"/>
      <c r="N79" s="75"/>
      <c r="O79" s="75"/>
      <c r="P79" s="75"/>
      <c r="Q79" s="75"/>
      <c r="R79" s="76"/>
      <c r="S79" s="47">
        <f>D79-L79</f>
        <v>279300</v>
      </c>
    </row>
    <row r="80" spans="1:19" s="48" customFormat="1" ht="23.25" customHeight="1">
      <c r="A80" s="43" t="s">
        <v>112</v>
      </c>
      <c r="B80" s="44" t="s">
        <v>48</v>
      </c>
      <c r="C80" s="45" t="s">
        <v>172</v>
      </c>
      <c r="D80" s="46">
        <f>D81</f>
        <v>0</v>
      </c>
      <c r="E80" s="46"/>
      <c r="F80" s="46"/>
      <c r="G80" s="46"/>
      <c r="H80" s="46"/>
      <c r="I80" s="46"/>
      <c r="J80" s="46"/>
      <c r="K80" s="46"/>
      <c r="L80" s="56"/>
      <c r="M80" s="57"/>
      <c r="N80" s="57"/>
      <c r="O80" s="57"/>
      <c r="P80" s="57"/>
      <c r="Q80" s="57"/>
      <c r="R80" s="58">
        <f>R81</f>
        <v>0</v>
      </c>
      <c r="S80" s="47">
        <f>D80-R80</f>
        <v>0</v>
      </c>
    </row>
    <row r="81" spans="1:19" s="48" customFormat="1" ht="23.25" customHeight="1">
      <c r="A81" s="43" t="s">
        <v>112</v>
      </c>
      <c r="B81" s="44" t="s">
        <v>48</v>
      </c>
      <c r="C81" s="45" t="s">
        <v>173</v>
      </c>
      <c r="D81" s="46"/>
      <c r="E81" s="46"/>
      <c r="F81" s="46"/>
      <c r="G81" s="46"/>
      <c r="H81" s="46"/>
      <c r="I81" s="46"/>
      <c r="J81" s="46"/>
      <c r="K81" s="46"/>
      <c r="L81" s="56"/>
      <c r="M81" s="57"/>
      <c r="N81" s="57"/>
      <c r="O81" s="57"/>
      <c r="P81" s="57"/>
      <c r="Q81" s="57"/>
      <c r="R81" s="58"/>
      <c r="S81" s="47">
        <f>D81-R81</f>
        <v>0</v>
      </c>
    </row>
    <row r="82" spans="1:19" s="48" customFormat="1" ht="18.75" customHeight="1">
      <c r="A82" s="43" t="s">
        <v>76</v>
      </c>
      <c r="B82" s="44" t="s">
        <v>48</v>
      </c>
      <c r="C82" s="62" t="s">
        <v>183</v>
      </c>
      <c r="D82" s="46">
        <f>D83</f>
        <v>289900</v>
      </c>
      <c r="E82" s="46"/>
      <c r="F82" s="46"/>
      <c r="G82" s="46"/>
      <c r="H82" s="46"/>
      <c r="I82" s="46"/>
      <c r="J82" s="46"/>
      <c r="K82" s="46"/>
      <c r="L82" s="74">
        <f>R83</f>
        <v>0</v>
      </c>
      <c r="M82" s="75"/>
      <c r="N82" s="75"/>
      <c r="O82" s="75"/>
      <c r="P82" s="75"/>
      <c r="Q82" s="75"/>
      <c r="R82" s="76"/>
      <c r="S82" s="47">
        <f>D82-L82</f>
        <v>289900</v>
      </c>
    </row>
    <row r="83" spans="1:19" s="48" customFormat="1" ht="18.75" customHeight="1">
      <c r="A83" s="43" t="s">
        <v>76</v>
      </c>
      <c r="B83" s="64" t="s">
        <v>48</v>
      </c>
      <c r="C83" s="62" t="s">
        <v>206</v>
      </c>
      <c r="D83" s="46">
        <f>D85</f>
        <v>289900</v>
      </c>
      <c r="E83" s="46"/>
      <c r="F83" s="46"/>
      <c r="G83" s="46"/>
      <c r="H83" s="46"/>
      <c r="I83" s="46"/>
      <c r="J83" s="46"/>
      <c r="K83" s="46"/>
      <c r="L83" s="56"/>
      <c r="M83" s="57"/>
      <c r="N83" s="57"/>
      <c r="O83" s="57"/>
      <c r="P83" s="57"/>
      <c r="Q83" s="57"/>
      <c r="R83" s="58">
        <f>L85</f>
        <v>0</v>
      </c>
      <c r="S83" s="47">
        <f>D83-R83</f>
        <v>289900</v>
      </c>
    </row>
    <row r="84" spans="1:19" s="48" customFormat="1" ht="18.75" customHeight="1">
      <c r="A84" s="66" t="s">
        <v>207</v>
      </c>
      <c r="B84" s="64" t="s">
        <v>48</v>
      </c>
      <c r="C84" s="62" t="s">
        <v>208</v>
      </c>
      <c r="D84" s="46"/>
      <c r="E84" s="46"/>
      <c r="F84" s="46"/>
      <c r="G84" s="46"/>
      <c r="H84" s="46"/>
      <c r="I84" s="46"/>
      <c r="J84" s="46"/>
      <c r="K84" s="46"/>
      <c r="L84" s="56"/>
      <c r="M84" s="57"/>
      <c r="N84" s="57"/>
      <c r="O84" s="57"/>
      <c r="P84" s="57"/>
      <c r="Q84" s="57"/>
      <c r="R84" s="61"/>
      <c r="S84" s="47"/>
    </row>
    <row r="85" spans="1:19" s="48" customFormat="1" ht="30.75" customHeight="1">
      <c r="A85" s="43" t="s">
        <v>77</v>
      </c>
      <c r="B85" s="44" t="s">
        <v>48</v>
      </c>
      <c r="C85" s="62" t="s">
        <v>182</v>
      </c>
      <c r="D85" s="46">
        <v>289900</v>
      </c>
      <c r="E85" s="46"/>
      <c r="F85" s="46"/>
      <c r="G85" s="46"/>
      <c r="H85" s="46"/>
      <c r="I85" s="46"/>
      <c r="J85" s="46"/>
      <c r="K85" s="46"/>
      <c r="L85" s="74"/>
      <c r="M85" s="75"/>
      <c r="N85" s="75"/>
      <c r="O85" s="75"/>
      <c r="P85" s="75"/>
      <c r="Q85" s="75"/>
      <c r="R85" s="76"/>
      <c r="S85" s="47">
        <f>D85-L85</f>
        <v>289900</v>
      </c>
    </row>
    <row r="86" spans="1:19" s="48" customFormat="1" ht="17.25" customHeight="1">
      <c r="A86" s="43" t="s">
        <v>78</v>
      </c>
      <c r="B86" s="44" t="s">
        <v>48</v>
      </c>
      <c r="C86" s="62" t="s">
        <v>186</v>
      </c>
      <c r="D86" s="46">
        <f>D89+D98+D95</f>
        <v>0</v>
      </c>
      <c r="E86" s="46"/>
      <c r="F86" s="46"/>
      <c r="G86" s="46"/>
      <c r="H86" s="46"/>
      <c r="I86" s="46"/>
      <c r="J86" s="46"/>
      <c r="K86" s="46"/>
      <c r="L86" s="74">
        <f>R89+L98+R95</f>
        <v>0</v>
      </c>
      <c r="M86" s="75"/>
      <c r="N86" s="75"/>
      <c r="O86" s="75"/>
      <c r="P86" s="75"/>
      <c r="Q86" s="75"/>
      <c r="R86" s="76"/>
      <c r="S86" s="47">
        <f>D86-L86</f>
        <v>0</v>
      </c>
    </row>
    <row r="87" spans="1:19" s="48" customFormat="1" ht="28.5" customHeight="1">
      <c r="A87" s="43" t="s">
        <v>79</v>
      </c>
      <c r="B87" s="44" t="s">
        <v>48</v>
      </c>
      <c r="C87" s="62" t="s">
        <v>187</v>
      </c>
      <c r="D87" s="46"/>
      <c r="E87" s="46"/>
      <c r="F87" s="46"/>
      <c r="G87" s="46"/>
      <c r="H87" s="46"/>
      <c r="I87" s="46"/>
      <c r="J87" s="46"/>
      <c r="K87" s="46"/>
      <c r="L87" s="74"/>
      <c r="M87" s="75"/>
      <c r="N87" s="75"/>
      <c r="O87" s="75"/>
      <c r="P87" s="75"/>
      <c r="Q87" s="75"/>
      <c r="R87" s="76"/>
      <c r="S87" s="47"/>
    </row>
    <row r="88" spans="1:19" s="48" customFormat="1" ht="30" customHeight="1">
      <c r="A88" s="43" t="s">
        <v>80</v>
      </c>
      <c r="B88" s="44" t="s">
        <v>48</v>
      </c>
      <c r="C88" s="62" t="s">
        <v>188</v>
      </c>
      <c r="D88" s="46"/>
      <c r="E88" s="46"/>
      <c r="F88" s="46"/>
      <c r="G88" s="46"/>
      <c r="H88" s="46"/>
      <c r="I88" s="46"/>
      <c r="J88" s="46"/>
      <c r="K88" s="46"/>
      <c r="L88" s="74"/>
      <c r="M88" s="75"/>
      <c r="N88" s="75"/>
      <c r="O88" s="75"/>
      <c r="P88" s="75"/>
      <c r="Q88" s="75"/>
      <c r="R88" s="76"/>
      <c r="S88" s="47"/>
    </row>
    <row r="89" spans="1:19" s="48" customFormat="1" ht="21" customHeight="1">
      <c r="A89" s="43" t="s">
        <v>113</v>
      </c>
      <c r="B89" s="44" t="s">
        <v>48</v>
      </c>
      <c r="C89" s="62" t="s">
        <v>217</v>
      </c>
      <c r="D89" s="46">
        <f>D90</f>
        <v>0</v>
      </c>
      <c r="E89" s="46"/>
      <c r="F89" s="46"/>
      <c r="G89" s="46"/>
      <c r="H89" s="46"/>
      <c r="I89" s="46"/>
      <c r="J89" s="46"/>
      <c r="K89" s="46"/>
      <c r="L89" s="56"/>
      <c r="M89" s="57"/>
      <c r="N89" s="57"/>
      <c r="O89" s="57"/>
      <c r="P89" s="57"/>
      <c r="Q89" s="57"/>
      <c r="R89" s="58">
        <f>R90</f>
        <v>0</v>
      </c>
      <c r="S89" s="47"/>
    </row>
    <row r="90" spans="1:19" s="48" customFormat="1" ht="30.75" customHeight="1">
      <c r="A90" s="43" t="s">
        <v>114</v>
      </c>
      <c r="B90" s="44" t="s">
        <v>48</v>
      </c>
      <c r="C90" s="62" t="s">
        <v>218</v>
      </c>
      <c r="D90" s="46"/>
      <c r="E90" s="46"/>
      <c r="F90" s="46"/>
      <c r="G90" s="46"/>
      <c r="H90" s="46"/>
      <c r="I90" s="46"/>
      <c r="J90" s="46"/>
      <c r="K90" s="46"/>
      <c r="L90" s="56"/>
      <c r="M90" s="57"/>
      <c r="N90" s="57"/>
      <c r="O90" s="57"/>
      <c r="P90" s="57"/>
      <c r="Q90" s="57"/>
      <c r="R90" s="46"/>
      <c r="S90" s="47"/>
    </row>
    <row r="91" spans="1:19" s="48" customFormat="1" ht="30.75" customHeight="1">
      <c r="A91" s="43" t="s">
        <v>115</v>
      </c>
      <c r="B91" s="44" t="s">
        <v>48</v>
      </c>
      <c r="C91" s="62" t="s">
        <v>189</v>
      </c>
      <c r="D91" s="46"/>
      <c r="E91" s="46"/>
      <c r="F91" s="46"/>
      <c r="G91" s="46"/>
      <c r="H91" s="46"/>
      <c r="I91" s="46"/>
      <c r="J91" s="46"/>
      <c r="K91" s="46"/>
      <c r="L91" s="56"/>
      <c r="M91" s="57"/>
      <c r="N91" s="57"/>
      <c r="O91" s="57"/>
      <c r="P91" s="57"/>
      <c r="Q91" s="57"/>
      <c r="R91" s="58"/>
      <c r="S91" s="47"/>
    </row>
    <row r="92" spans="1:19" s="48" customFormat="1" ht="30.75" customHeight="1">
      <c r="A92" s="43" t="s">
        <v>115</v>
      </c>
      <c r="B92" s="44" t="s">
        <v>48</v>
      </c>
      <c r="C92" s="62" t="s">
        <v>190</v>
      </c>
      <c r="D92" s="46"/>
      <c r="E92" s="46"/>
      <c r="F92" s="46"/>
      <c r="G92" s="46"/>
      <c r="H92" s="46"/>
      <c r="I92" s="46"/>
      <c r="J92" s="46"/>
      <c r="K92" s="46"/>
      <c r="L92" s="56"/>
      <c r="M92" s="57"/>
      <c r="N92" s="57"/>
      <c r="O92" s="57"/>
      <c r="P92" s="57"/>
      <c r="Q92" s="57"/>
      <c r="R92" s="58"/>
      <c r="S92" s="47"/>
    </row>
    <row r="93" spans="1:19" s="48" customFormat="1" ht="30.75" customHeight="1">
      <c r="A93" s="43" t="s">
        <v>116</v>
      </c>
      <c r="B93" s="44" t="s">
        <v>48</v>
      </c>
      <c r="C93" s="62" t="s">
        <v>191</v>
      </c>
      <c r="D93" s="46"/>
      <c r="E93" s="46"/>
      <c r="F93" s="46"/>
      <c r="G93" s="46"/>
      <c r="H93" s="46"/>
      <c r="I93" s="46"/>
      <c r="J93" s="46"/>
      <c r="K93" s="46"/>
      <c r="L93" s="56"/>
      <c r="M93" s="57"/>
      <c r="N93" s="57"/>
      <c r="O93" s="57"/>
      <c r="P93" s="57"/>
      <c r="Q93" s="57"/>
      <c r="R93" s="58"/>
      <c r="S93" s="47">
        <f>D93-R93</f>
        <v>0</v>
      </c>
    </row>
    <row r="94" spans="1:19" s="48" customFormat="1" ht="30.75" customHeight="1">
      <c r="A94" s="43" t="s">
        <v>116</v>
      </c>
      <c r="B94" s="44" t="s">
        <v>48</v>
      </c>
      <c r="C94" s="62" t="s">
        <v>192</v>
      </c>
      <c r="D94" s="46"/>
      <c r="E94" s="46"/>
      <c r="F94" s="46"/>
      <c r="G94" s="46"/>
      <c r="H94" s="46"/>
      <c r="I94" s="46"/>
      <c r="J94" s="46"/>
      <c r="K94" s="46"/>
      <c r="L94" s="56"/>
      <c r="M94" s="57"/>
      <c r="N94" s="57"/>
      <c r="O94" s="57"/>
      <c r="P94" s="57"/>
      <c r="Q94" s="57"/>
      <c r="R94" s="58"/>
      <c r="S94" s="47">
        <f>D94-R94</f>
        <v>0</v>
      </c>
    </row>
    <row r="95" spans="1:19" s="48" customFormat="1" ht="30.75" customHeight="1">
      <c r="A95" s="66" t="s">
        <v>223</v>
      </c>
      <c r="B95" s="64" t="s">
        <v>48</v>
      </c>
      <c r="C95" s="62" t="s">
        <v>225</v>
      </c>
      <c r="D95" s="46">
        <f>D96+D97</f>
        <v>0</v>
      </c>
      <c r="E95" s="46"/>
      <c r="F95" s="46"/>
      <c r="G95" s="46"/>
      <c r="H95" s="46"/>
      <c r="I95" s="46"/>
      <c r="J95" s="46"/>
      <c r="K95" s="46"/>
      <c r="L95" s="56"/>
      <c r="M95" s="57"/>
      <c r="N95" s="57"/>
      <c r="O95" s="57"/>
      <c r="P95" s="57"/>
      <c r="Q95" s="57"/>
      <c r="R95" s="46">
        <f>R96+R97</f>
        <v>0</v>
      </c>
      <c r="S95" s="46"/>
    </row>
    <row r="96" spans="1:19" s="48" customFormat="1" ht="48" customHeight="1">
      <c r="A96" s="43" t="s">
        <v>219</v>
      </c>
      <c r="B96" s="64" t="s">
        <v>48</v>
      </c>
      <c r="C96" s="62" t="s">
        <v>221</v>
      </c>
      <c r="D96" s="46"/>
      <c r="E96" s="46"/>
      <c r="F96" s="46"/>
      <c r="G96" s="46"/>
      <c r="H96" s="46"/>
      <c r="I96" s="46"/>
      <c r="J96" s="46"/>
      <c r="K96" s="46"/>
      <c r="L96" s="56"/>
      <c r="M96" s="57"/>
      <c r="N96" s="57"/>
      <c r="O96" s="57"/>
      <c r="P96" s="57"/>
      <c r="Q96" s="57"/>
      <c r="R96" s="58"/>
      <c r="S96" s="46"/>
    </row>
    <row r="97" spans="1:19" s="48" customFormat="1" ht="35.25" customHeight="1">
      <c r="A97" s="66" t="s">
        <v>220</v>
      </c>
      <c r="B97" s="64" t="s">
        <v>48</v>
      </c>
      <c r="C97" s="62" t="s">
        <v>222</v>
      </c>
      <c r="D97" s="46"/>
      <c r="E97" s="46"/>
      <c r="F97" s="46"/>
      <c r="G97" s="46"/>
      <c r="H97" s="46"/>
      <c r="I97" s="46"/>
      <c r="J97" s="46"/>
      <c r="K97" s="46"/>
      <c r="L97" s="56"/>
      <c r="M97" s="57"/>
      <c r="N97" s="57"/>
      <c r="O97" s="57"/>
      <c r="P97" s="57"/>
      <c r="Q97" s="57"/>
      <c r="R97" s="58"/>
      <c r="S97" s="46"/>
    </row>
    <row r="98" spans="1:19" s="48" customFormat="1" ht="15" customHeight="1">
      <c r="A98" s="43" t="s">
        <v>81</v>
      </c>
      <c r="B98" s="44" t="s">
        <v>48</v>
      </c>
      <c r="C98" s="62" t="s">
        <v>185</v>
      </c>
      <c r="D98" s="46">
        <f>D99</f>
        <v>0</v>
      </c>
      <c r="E98" s="46"/>
      <c r="F98" s="46"/>
      <c r="G98" s="46"/>
      <c r="H98" s="46"/>
      <c r="I98" s="46"/>
      <c r="J98" s="46"/>
      <c r="K98" s="46"/>
      <c r="L98" s="74">
        <f>L99</f>
        <v>0</v>
      </c>
      <c r="M98" s="75"/>
      <c r="N98" s="75"/>
      <c r="O98" s="75"/>
      <c r="P98" s="75"/>
      <c r="Q98" s="75"/>
      <c r="R98" s="76"/>
      <c r="S98" s="47">
        <f>D98-L98</f>
        <v>0</v>
      </c>
    </row>
    <row r="99" spans="1:19" s="48" customFormat="1" ht="15.75" customHeight="1">
      <c r="A99" s="43" t="s">
        <v>82</v>
      </c>
      <c r="B99" s="44" t="s">
        <v>48</v>
      </c>
      <c r="C99" s="62" t="s">
        <v>184</v>
      </c>
      <c r="D99" s="74"/>
      <c r="E99" s="75"/>
      <c r="F99" s="75"/>
      <c r="G99" s="75"/>
      <c r="H99" s="75"/>
      <c r="I99" s="75"/>
      <c r="J99" s="76"/>
      <c r="K99" s="46"/>
      <c r="L99" s="74"/>
      <c r="M99" s="75"/>
      <c r="N99" s="75"/>
      <c r="O99" s="75"/>
      <c r="P99" s="75"/>
      <c r="Q99" s="75"/>
      <c r="R99" s="76"/>
      <c r="S99" s="47">
        <f>D99-L99</f>
        <v>0</v>
      </c>
    </row>
    <row r="100" spans="1:19" s="48" customFormat="1" ht="24" customHeight="1">
      <c r="A100" s="66" t="s">
        <v>239</v>
      </c>
      <c r="B100" s="64" t="s">
        <v>48</v>
      </c>
      <c r="C100" s="62" t="s">
        <v>240</v>
      </c>
      <c r="D100" s="46"/>
      <c r="E100" s="46"/>
      <c r="F100" s="46"/>
      <c r="G100" s="46"/>
      <c r="H100" s="46"/>
      <c r="I100" s="46"/>
      <c r="J100" s="46"/>
      <c r="K100" s="46"/>
      <c r="L100" s="56"/>
      <c r="M100" s="57"/>
      <c r="N100" s="57"/>
      <c r="O100" s="57"/>
      <c r="P100" s="57"/>
      <c r="Q100" s="57"/>
      <c r="R100" s="58"/>
      <c r="S100" s="47">
        <f>D100-R100</f>
        <v>0</v>
      </c>
    </row>
    <row r="101" spans="1:19" s="48" customFormat="1" ht="16.5" customHeight="1">
      <c r="A101" s="43" t="s">
        <v>83</v>
      </c>
      <c r="B101" s="44" t="s">
        <v>48</v>
      </c>
      <c r="C101" s="45" t="s">
        <v>174</v>
      </c>
      <c r="D101" s="46">
        <f>D102</f>
        <v>0</v>
      </c>
      <c r="E101" s="46"/>
      <c r="F101" s="46"/>
      <c r="G101" s="46"/>
      <c r="H101" s="46"/>
      <c r="I101" s="46"/>
      <c r="J101" s="46"/>
      <c r="K101" s="46"/>
      <c r="L101" s="74">
        <f>L102</f>
        <v>0</v>
      </c>
      <c r="M101" s="75"/>
      <c r="N101" s="75"/>
      <c r="O101" s="75"/>
      <c r="P101" s="75"/>
      <c r="Q101" s="75"/>
      <c r="R101" s="76"/>
      <c r="S101" s="47">
        <f>D101-L101</f>
        <v>0</v>
      </c>
    </row>
    <row r="102" spans="1:19" s="48" customFormat="1" ht="18.75" customHeight="1">
      <c r="A102" s="43" t="s">
        <v>84</v>
      </c>
      <c r="B102" s="44" t="s">
        <v>48</v>
      </c>
      <c r="C102" s="45" t="s">
        <v>175</v>
      </c>
      <c r="D102" s="46"/>
      <c r="E102" s="46"/>
      <c r="F102" s="46"/>
      <c r="G102" s="46"/>
      <c r="H102" s="46"/>
      <c r="I102" s="46"/>
      <c r="J102" s="46"/>
      <c r="K102" s="46"/>
      <c r="L102" s="74"/>
      <c r="M102" s="75"/>
      <c r="N102" s="75"/>
      <c r="O102" s="75"/>
      <c r="P102" s="75"/>
      <c r="Q102" s="75"/>
      <c r="R102" s="76"/>
      <c r="S102" s="47">
        <f>D102-L102</f>
        <v>0</v>
      </c>
    </row>
    <row r="103" spans="1:19" s="48" customFormat="1" ht="12.75">
      <c r="A103" s="43" t="s">
        <v>45</v>
      </c>
      <c r="B103" s="44" t="s">
        <v>86</v>
      </c>
      <c r="C103" s="45" t="s">
        <v>85</v>
      </c>
      <c r="D103" s="46">
        <v>315600</v>
      </c>
      <c r="E103" s="46"/>
      <c r="F103" s="46"/>
      <c r="G103" s="46"/>
      <c r="H103" s="46"/>
      <c r="I103" s="46"/>
      <c r="J103" s="46"/>
      <c r="K103" s="46"/>
      <c r="L103" s="74">
        <v>36300</v>
      </c>
      <c r="M103" s="75"/>
      <c r="N103" s="75"/>
      <c r="O103" s="75"/>
      <c r="P103" s="75"/>
      <c r="Q103" s="75"/>
      <c r="R103" s="76"/>
      <c r="S103" s="47">
        <f>D103-L103</f>
        <v>279300</v>
      </c>
    </row>
    <row r="104" spans="1:19" s="48" customFormat="1" ht="12.75">
      <c r="A104" s="43" t="s">
        <v>88</v>
      </c>
      <c r="B104" s="44" t="s">
        <v>89</v>
      </c>
      <c r="C104" s="45" t="s">
        <v>87</v>
      </c>
      <c r="D104" s="46">
        <v>315600</v>
      </c>
      <c r="E104" s="46"/>
      <c r="F104" s="46"/>
      <c r="G104" s="46"/>
      <c r="H104" s="46"/>
      <c r="I104" s="46"/>
      <c r="J104" s="46"/>
      <c r="K104" s="46"/>
      <c r="L104" s="74">
        <v>36300</v>
      </c>
      <c r="M104" s="75"/>
      <c r="N104" s="75"/>
      <c r="O104" s="75"/>
      <c r="P104" s="75"/>
      <c r="Q104" s="75"/>
      <c r="R104" s="76"/>
      <c r="S104" s="47">
        <f>D104-L104</f>
        <v>279300</v>
      </c>
    </row>
    <row r="105" spans="1:19" s="48" customFormat="1" ht="12.75">
      <c r="A105" s="49"/>
      <c r="B105" s="49"/>
      <c r="C105" s="49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s="48" customFormat="1" ht="12.75">
      <c r="A106" s="49"/>
      <c r="B106" s="49"/>
      <c r="C106" s="49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s="48" customFormat="1" ht="12.75">
      <c r="A107" s="49"/>
      <c r="B107" s="49"/>
      <c r="C107" s="49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s="48" customFormat="1" ht="12.75">
      <c r="A108" s="49"/>
      <c r="B108" s="49"/>
      <c r="C108" s="49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s="48" customFormat="1" ht="12.75">
      <c r="A109" s="49"/>
      <c r="B109" s="49"/>
      <c r="C109" s="49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  <row r="110" spans="1:19" s="48" customFormat="1" ht="12.75">
      <c r="A110" s="49"/>
      <c r="B110" s="49"/>
      <c r="C110" s="49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</row>
    <row r="111" spans="1:19" s="48" customFormat="1" ht="12.75">
      <c r="A111" s="49"/>
      <c r="B111" s="49"/>
      <c r="C111" s="49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</row>
    <row r="112" spans="1:19" s="48" customFormat="1" ht="12.75">
      <c r="A112" s="49"/>
      <c r="B112" s="49"/>
      <c r="C112" s="49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</row>
    <row r="113" spans="1:19" s="48" customFormat="1" ht="12.75">
      <c r="A113" s="49"/>
      <c r="B113" s="49"/>
      <c r="C113" s="49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</row>
    <row r="114" spans="1:19" s="48" customFormat="1" ht="12.75">
      <c r="A114" s="49"/>
      <c r="B114" s="49"/>
      <c r="C114" s="49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</row>
    <row r="115" spans="1:19" s="48" customFormat="1" ht="12.75">
      <c r="A115" s="49"/>
      <c r="B115" s="49"/>
      <c r="C115" s="49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</row>
    <row r="116" spans="1:19" s="48" customFormat="1" ht="12.75">
      <c r="A116" s="49"/>
      <c r="B116" s="49"/>
      <c r="C116" s="49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</row>
    <row r="117" spans="1:19" s="48" customFormat="1" ht="12.75">
      <c r="A117" s="49"/>
      <c r="B117" s="49"/>
      <c r="C117" s="49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</row>
    <row r="118" spans="1:19" s="48" customFormat="1" ht="12.75">
      <c r="A118" s="49"/>
      <c r="B118" s="49"/>
      <c r="C118" s="49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</row>
    <row r="119" spans="1:19" s="48" customFormat="1" ht="12.75">
      <c r="A119" s="49"/>
      <c r="B119" s="49"/>
      <c r="C119" s="49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</row>
    <row r="120" spans="1:19" s="48" customFormat="1" ht="12.75">
      <c r="A120" s="49"/>
      <c r="B120" s="49"/>
      <c r="C120" s="49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</row>
    <row r="121" spans="1:19" s="48" customFormat="1" ht="12.75">
      <c r="A121" s="49"/>
      <c r="B121" s="49"/>
      <c r="C121" s="49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</row>
    <row r="122" spans="1:19" s="48" customFormat="1" ht="12.75">
      <c r="A122" s="49"/>
      <c r="B122" s="49"/>
      <c r="C122" s="49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</row>
    <row r="123" spans="1:19" s="48" customFormat="1" ht="12.75">
      <c r="A123" s="49"/>
      <c r="B123" s="49"/>
      <c r="C123" s="49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</row>
    <row r="124" spans="1:19" s="48" customFormat="1" ht="12.75">
      <c r="A124" s="49"/>
      <c r="B124" s="49"/>
      <c r="C124" s="49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</row>
    <row r="125" spans="1:19" s="48" customFormat="1" ht="12.75">
      <c r="A125" s="49"/>
      <c r="B125" s="49"/>
      <c r="C125" s="49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</row>
    <row r="126" spans="1:19" s="48" customFormat="1" ht="12.75">
      <c r="A126" s="49"/>
      <c r="B126" s="49"/>
      <c r="C126" s="49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</row>
    <row r="127" spans="1:19" s="48" customFormat="1" ht="12.75">
      <c r="A127" s="49"/>
      <c r="B127" s="49"/>
      <c r="C127" s="49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</row>
    <row r="128" spans="1:19" s="48" customFormat="1" ht="12.75">
      <c r="A128" s="49"/>
      <c r="B128" s="49"/>
      <c r="C128" s="49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</row>
    <row r="129" spans="1:19" s="48" customFormat="1" ht="12.75">
      <c r="A129" s="49"/>
      <c r="B129" s="49"/>
      <c r="C129" s="49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</row>
    <row r="130" spans="1:19" s="48" customFormat="1" ht="12.75">
      <c r="A130" s="49"/>
      <c r="B130" s="49"/>
      <c r="C130" s="49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</row>
    <row r="131" spans="1:19" s="48" customFormat="1" ht="12.75">
      <c r="A131" s="49"/>
      <c r="B131" s="49"/>
      <c r="C131" s="49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</row>
    <row r="132" spans="1:19" s="48" customFormat="1" ht="12.75">
      <c r="A132" s="49"/>
      <c r="B132" s="49"/>
      <c r="C132" s="49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</row>
    <row r="133" spans="1:19" s="48" customFormat="1" ht="12.75">
      <c r="A133" s="49"/>
      <c r="B133" s="49"/>
      <c r="C133" s="49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</row>
    <row r="134" spans="1:19" s="48" customFormat="1" ht="12.75">
      <c r="A134" s="49"/>
      <c r="B134" s="49"/>
      <c r="C134" s="49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</row>
    <row r="135" spans="1:19" s="48" customFormat="1" ht="12.75">
      <c r="A135" s="49"/>
      <c r="B135" s="49"/>
      <c r="C135" s="49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</row>
    <row r="136" spans="1:19" s="48" customFormat="1" ht="12.75">
      <c r="A136" s="49"/>
      <c r="B136" s="49"/>
      <c r="C136" s="49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</row>
    <row r="137" spans="1:19" s="48" customFormat="1" ht="12.75">
      <c r="A137" s="49"/>
      <c r="B137" s="49"/>
      <c r="C137" s="49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</row>
    <row r="138" spans="1:19" s="48" customFormat="1" ht="12.75">
      <c r="A138" s="49"/>
      <c r="B138" s="49"/>
      <c r="C138" s="49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</row>
    <row r="139" spans="1:19" s="48" customFormat="1" ht="12.75">
      <c r="A139" s="49"/>
      <c r="B139" s="49"/>
      <c r="C139" s="49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</row>
    <row r="140" spans="1:19" s="48" customFormat="1" ht="12.75">
      <c r="A140" s="49"/>
      <c r="B140" s="49"/>
      <c r="C140" s="49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</row>
    <row r="141" spans="1:19" s="48" customFormat="1" ht="12.75">
      <c r="A141" s="49"/>
      <c r="B141" s="49"/>
      <c r="C141" s="49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</row>
    <row r="142" spans="1:19" s="48" customFormat="1" ht="12.75">
      <c r="A142" s="49"/>
      <c r="B142" s="49"/>
      <c r="C142" s="49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</row>
    <row r="143" spans="1:19" s="48" customFormat="1" ht="12.75">
      <c r="A143" s="49"/>
      <c r="B143" s="49"/>
      <c r="C143" s="49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</row>
    <row r="144" spans="1:19" s="48" customFormat="1" ht="12.75">
      <c r="A144" s="49"/>
      <c r="B144" s="49"/>
      <c r="C144" s="49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</row>
    <row r="145" spans="1:19" s="48" customFormat="1" ht="12.75">
      <c r="A145" s="49"/>
      <c r="B145" s="49"/>
      <c r="C145" s="49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</row>
    <row r="146" spans="1:19" s="48" customFormat="1" ht="12.75">
      <c r="A146" s="49"/>
      <c r="B146" s="49"/>
      <c r="C146" s="49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</row>
    <row r="147" spans="1:19" s="48" customFormat="1" ht="12.75">
      <c r="A147" s="49"/>
      <c r="B147" s="49"/>
      <c r="C147" s="49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</row>
    <row r="148" spans="1:19" s="48" customFormat="1" ht="12.75">
      <c r="A148" s="49"/>
      <c r="B148" s="49"/>
      <c r="C148" s="49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</row>
    <row r="149" spans="1:19" s="48" customFormat="1" ht="12.75">
      <c r="A149" s="49"/>
      <c r="B149" s="49"/>
      <c r="C149" s="49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</row>
    <row r="150" spans="1:19" s="48" customFormat="1" ht="12.75">
      <c r="A150" s="49"/>
      <c r="B150" s="49"/>
      <c r="C150" s="49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</row>
    <row r="151" spans="1:19" s="48" customFormat="1" ht="12.75">
      <c r="A151" s="49"/>
      <c r="B151" s="49"/>
      <c r="C151" s="49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</row>
    <row r="152" spans="1:19" s="48" customFormat="1" ht="12.75">
      <c r="A152" s="49"/>
      <c r="B152" s="49"/>
      <c r="C152" s="49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</row>
    <row r="153" spans="1:19" s="48" customFormat="1" ht="12.75">
      <c r="A153" s="49"/>
      <c r="B153" s="49"/>
      <c r="C153" s="49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</row>
    <row r="154" spans="1:19" s="48" customFormat="1" ht="12.75">
      <c r="A154" s="49"/>
      <c r="B154" s="49"/>
      <c r="C154" s="49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</row>
    <row r="155" spans="1:19" s="48" customFormat="1" ht="12.75">
      <c r="A155" s="49"/>
      <c r="B155" s="49"/>
      <c r="C155" s="49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</row>
    <row r="156" spans="1:19" s="48" customFormat="1" ht="12.75">
      <c r="A156" s="49"/>
      <c r="B156" s="49"/>
      <c r="C156" s="49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</row>
    <row r="157" spans="1:19" s="48" customFormat="1" ht="12.75">
      <c r="A157" s="49"/>
      <c r="B157" s="49"/>
      <c r="C157" s="49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</row>
    <row r="158" spans="1:19" s="48" customFormat="1" ht="12.75">
      <c r="A158" s="49"/>
      <c r="B158" s="49"/>
      <c r="C158" s="49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</row>
    <row r="159" spans="1:19" s="48" customFormat="1" ht="12.75">
      <c r="A159" s="49"/>
      <c r="B159" s="49"/>
      <c r="C159" s="49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</row>
    <row r="160" spans="1:19" s="48" customFormat="1" ht="12.75">
      <c r="A160" s="49"/>
      <c r="B160" s="49"/>
      <c r="C160" s="49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</row>
    <row r="161" spans="1:19" s="48" customFormat="1" ht="12.75">
      <c r="A161" s="49"/>
      <c r="B161" s="49"/>
      <c r="C161" s="49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</row>
    <row r="162" spans="1:19" s="48" customFormat="1" ht="12.75">
      <c r="A162" s="49"/>
      <c r="B162" s="49"/>
      <c r="C162" s="49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</row>
    <row r="163" spans="1:19" s="48" customFormat="1" ht="12.75">
      <c r="A163" s="49"/>
      <c r="B163" s="49"/>
      <c r="C163" s="49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</row>
    <row r="164" spans="1:19" s="48" customFormat="1" ht="12.75">
      <c r="A164" s="49"/>
      <c r="B164" s="49"/>
      <c r="C164" s="49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</row>
    <row r="165" spans="1:19" s="48" customFormat="1" ht="12.75">
      <c r="A165" s="49"/>
      <c r="B165" s="49"/>
      <c r="C165" s="49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</row>
    <row r="166" spans="1:19" s="48" customFormat="1" ht="12.75">
      <c r="A166" s="49"/>
      <c r="B166" s="49"/>
      <c r="C166" s="49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</row>
    <row r="167" spans="1:19" s="48" customFormat="1" ht="12.75">
      <c r="A167" s="49"/>
      <c r="B167" s="49"/>
      <c r="C167" s="49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</row>
    <row r="168" spans="1:19" s="48" customFormat="1" ht="12.75">
      <c r="A168" s="49"/>
      <c r="B168" s="49"/>
      <c r="C168" s="49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</row>
    <row r="169" spans="1:19" s="48" customFormat="1" ht="12.75">
      <c r="A169" s="49"/>
      <c r="B169" s="49"/>
      <c r="C169" s="49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</row>
    <row r="170" spans="1:19" s="48" customFormat="1" ht="12.75">
      <c r="A170" s="49"/>
      <c r="B170" s="49"/>
      <c r="C170" s="49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</row>
    <row r="171" spans="1:19" s="48" customFormat="1" ht="12.75">
      <c r="A171" s="49"/>
      <c r="B171" s="49"/>
      <c r="C171" s="49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</row>
    <row r="172" spans="1:19" s="48" customFormat="1" ht="12.75">
      <c r="A172" s="49"/>
      <c r="B172" s="49"/>
      <c r="C172" s="49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</row>
    <row r="173" spans="1:19" s="48" customFormat="1" ht="12.75">
      <c r="A173" s="49"/>
      <c r="B173" s="49"/>
      <c r="C173" s="49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</row>
  </sheetData>
  <sheetProtection/>
  <mergeCells count="48">
    <mergeCell ref="S13:S15"/>
    <mergeCell ref="D13:K15"/>
    <mergeCell ref="L13:R15"/>
    <mergeCell ref="B2:O3"/>
    <mergeCell ref="C5:N5"/>
    <mergeCell ref="L16:R16"/>
    <mergeCell ref="L18:R18"/>
    <mergeCell ref="L19:R19"/>
    <mergeCell ref="A13:A15"/>
    <mergeCell ref="B13:B15"/>
    <mergeCell ref="C13:C15"/>
    <mergeCell ref="L35:R35"/>
    <mergeCell ref="L20:R20"/>
    <mergeCell ref="L21:R21"/>
    <mergeCell ref="L23:R23"/>
    <mergeCell ref="L28:R28"/>
    <mergeCell ref="L17:R17"/>
    <mergeCell ref="L37:R37"/>
    <mergeCell ref="L38:R38"/>
    <mergeCell ref="L46:R46"/>
    <mergeCell ref="L47:R47"/>
    <mergeCell ref="L48:R48"/>
    <mergeCell ref="L30:R30"/>
    <mergeCell ref="L31:R31"/>
    <mergeCell ref="L32:R32"/>
    <mergeCell ref="L33:R33"/>
    <mergeCell ref="L34:R34"/>
    <mergeCell ref="L75:R75"/>
    <mergeCell ref="L76:R76"/>
    <mergeCell ref="L77:R77"/>
    <mergeCell ref="L49:R49"/>
    <mergeCell ref="L50:R50"/>
    <mergeCell ref="L53:R53"/>
    <mergeCell ref="L54:R54"/>
    <mergeCell ref="L86:R86"/>
    <mergeCell ref="L87:R87"/>
    <mergeCell ref="L88:R88"/>
    <mergeCell ref="L78:R78"/>
    <mergeCell ref="L79:R79"/>
    <mergeCell ref="L82:R82"/>
    <mergeCell ref="L85:R85"/>
    <mergeCell ref="D99:J99"/>
    <mergeCell ref="L104:R104"/>
    <mergeCell ref="L98:R98"/>
    <mergeCell ref="L99:R99"/>
    <mergeCell ref="L101:R101"/>
    <mergeCell ref="L102:R102"/>
    <mergeCell ref="L103:R103"/>
  </mergeCells>
  <printOptions/>
  <pageMargins left="0.3937007874015748" right="0.1968503937007874" top="0.2755905511811024" bottom="0.1968503937007874" header="0" footer="0"/>
  <pageSetup fitToHeight="0" horizontalDpi="600" verticalDpi="600" orientation="landscape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3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48.625" style="122" customWidth="1"/>
    <col min="2" max="2" width="9.125" style="123" customWidth="1"/>
    <col min="3" max="3" width="28.875" style="123" customWidth="1"/>
    <col min="4" max="5" width="16.125" style="122" customWidth="1"/>
    <col min="6" max="6" width="14.375" style="119" customWidth="1"/>
    <col min="7" max="16384" width="9.125" style="119" customWidth="1"/>
  </cols>
  <sheetData>
    <row r="1" spans="1:6" ht="12">
      <c r="A1" s="118" t="s">
        <v>212</v>
      </c>
      <c r="B1" s="118"/>
      <c r="C1" s="118"/>
      <c r="D1" s="118"/>
      <c r="E1" s="118"/>
      <c r="F1" s="118"/>
    </row>
    <row r="2" spans="1:6" ht="12">
      <c r="A2" s="120"/>
      <c r="B2" s="120"/>
      <c r="C2" s="120" t="s">
        <v>247</v>
      </c>
      <c r="D2" s="120"/>
      <c r="E2" s="120"/>
      <c r="F2" s="120"/>
    </row>
    <row r="3" spans="1:5" ht="12">
      <c r="A3" s="121" t="s">
        <v>254</v>
      </c>
      <c r="B3" s="121"/>
      <c r="C3" s="121"/>
      <c r="D3" s="121"/>
      <c r="E3" s="121"/>
    </row>
    <row r="4" ht="0.75" customHeight="1"/>
    <row r="5" spans="1:8" s="126" customFormat="1" ht="38.25" customHeight="1">
      <c r="A5" s="124" t="s">
        <v>255</v>
      </c>
      <c r="B5" s="125" t="s">
        <v>13</v>
      </c>
      <c r="C5" s="125" t="s">
        <v>256</v>
      </c>
      <c r="D5" s="124" t="s">
        <v>257</v>
      </c>
      <c r="E5" s="124" t="s">
        <v>258</v>
      </c>
      <c r="F5" s="124" t="s">
        <v>259</v>
      </c>
      <c r="H5" s="127"/>
    </row>
    <row r="6" spans="1:6" s="133" customFormat="1" ht="12">
      <c r="A6" s="128" t="s">
        <v>260</v>
      </c>
      <c r="B6" s="129">
        <v>200</v>
      </c>
      <c r="C6" s="130" t="s">
        <v>261</v>
      </c>
      <c r="D6" s="131">
        <f>D7+D21</f>
        <v>2940761</v>
      </c>
      <c r="E6" s="131">
        <f>E25+E102+E114+E127</f>
        <v>238899.12999999998</v>
      </c>
      <c r="F6" s="132">
        <f aca="true" t="shared" si="0" ref="F6:F82">SUM(D6-E6)</f>
        <v>2701861.87</v>
      </c>
    </row>
    <row r="7" spans="1:6" s="133" customFormat="1" ht="12">
      <c r="A7" s="134" t="s">
        <v>262</v>
      </c>
      <c r="B7" s="129">
        <v>200</v>
      </c>
      <c r="C7" s="129" t="s">
        <v>263</v>
      </c>
      <c r="D7" s="131">
        <f>D8+D12+D18+D20</f>
        <v>2681933</v>
      </c>
      <c r="E7" s="131">
        <f>E8+E12+E18+E20</f>
        <v>235529.86000000002</v>
      </c>
      <c r="F7" s="132">
        <f t="shared" si="0"/>
        <v>2446403.14</v>
      </c>
    </row>
    <row r="8" spans="1:6" s="133" customFormat="1" ht="12">
      <c r="A8" s="134" t="s">
        <v>264</v>
      </c>
      <c r="B8" s="129">
        <v>200</v>
      </c>
      <c r="C8" s="129" t="s">
        <v>265</v>
      </c>
      <c r="D8" s="135">
        <f>D27</f>
        <v>1693985</v>
      </c>
      <c r="E8" s="135">
        <f>E9+E10+E11</f>
        <v>185419.13</v>
      </c>
      <c r="F8" s="132">
        <f t="shared" si="0"/>
        <v>1508565.87</v>
      </c>
    </row>
    <row r="9" spans="1:6" s="133" customFormat="1" ht="12">
      <c r="A9" s="134" t="s">
        <v>266</v>
      </c>
      <c r="B9" s="129">
        <v>200</v>
      </c>
      <c r="C9" s="129" t="s">
        <v>267</v>
      </c>
      <c r="D9" s="135">
        <f>D28</f>
        <v>1220413</v>
      </c>
      <c r="E9" s="135">
        <f>E28</f>
        <v>161691.13</v>
      </c>
      <c r="F9" s="132">
        <f t="shared" si="0"/>
        <v>1058721.87</v>
      </c>
    </row>
    <row r="10" spans="1:6" s="133" customFormat="1" ht="12">
      <c r="A10" s="134" t="s">
        <v>268</v>
      </c>
      <c r="B10" s="129">
        <v>200</v>
      </c>
      <c r="C10" s="129" t="s">
        <v>269</v>
      </c>
      <c r="D10" s="135">
        <f>D29</f>
        <v>80650</v>
      </c>
      <c r="E10" s="135">
        <f>E29</f>
        <v>0</v>
      </c>
      <c r="F10" s="132">
        <f t="shared" si="0"/>
        <v>80650</v>
      </c>
    </row>
    <row r="11" spans="1:6" s="133" customFormat="1" ht="12">
      <c r="A11" s="134" t="s">
        <v>270</v>
      </c>
      <c r="B11" s="129">
        <v>200</v>
      </c>
      <c r="C11" s="129" t="s">
        <v>271</v>
      </c>
      <c r="D11" s="135">
        <f>D30</f>
        <v>392922</v>
      </c>
      <c r="E11" s="135">
        <f>E30</f>
        <v>23728</v>
      </c>
      <c r="F11" s="132">
        <f t="shared" si="0"/>
        <v>369194</v>
      </c>
    </row>
    <row r="12" spans="1:6" s="133" customFormat="1" ht="12">
      <c r="A12" s="134" t="s">
        <v>272</v>
      </c>
      <c r="B12" s="129">
        <v>200</v>
      </c>
      <c r="C12" s="129" t="s">
        <v>273</v>
      </c>
      <c r="D12" s="131">
        <f>D13+D15+D16+D17</f>
        <v>464785</v>
      </c>
      <c r="E12" s="131">
        <f>E13+E14+E15+E16+E17</f>
        <v>11450</v>
      </c>
      <c r="F12" s="132">
        <f t="shared" si="0"/>
        <v>453335</v>
      </c>
    </row>
    <row r="13" spans="1:6" s="133" customFormat="1" ht="12">
      <c r="A13" s="134" t="s">
        <v>274</v>
      </c>
      <c r="B13" s="129">
        <v>200</v>
      </c>
      <c r="C13" s="129" t="s">
        <v>275</v>
      </c>
      <c r="D13" s="135">
        <f aca="true" t="shared" si="1" ref="D13:E15">D32</f>
        <v>57750</v>
      </c>
      <c r="E13" s="135">
        <f t="shared" si="1"/>
        <v>1500</v>
      </c>
      <c r="F13" s="132">
        <f t="shared" si="0"/>
        <v>56250</v>
      </c>
    </row>
    <row r="14" spans="1:6" s="133" customFormat="1" ht="12">
      <c r="A14" s="134" t="s">
        <v>276</v>
      </c>
      <c r="B14" s="129">
        <v>200</v>
      </c>
      <c r="C14" s="129" t="s">
        <v>277</v>
      </c>
      <c r="D14" s="135">
        <f t="shared" si="1"/>
        <v>181085</v>
      </c>
      <c r="E14" s="135">
        <f t="shared" si="1"/>
        <v>0</v>
      </c>
      <c r="F14" s="132">
        <f t="shared" si="0"/>
        <v>181085</v>
      </c>
    </row>
    <row r="15" spans="1:6" s="133" customFormat="1" ht="12">
      <c r="A15" s="134" t="s">
        <v>278</v>
      </c>
      <c r="B15" s="129">
        <v>200</v>
      </c>
      <c r="C15" s="129" t="s">
        <v>279</v>
      </c>
      <c r="D15" s="135">
        <f t="shared" si="1"/>
        <v>181085</v>
      </c>
      <c r="E15" s="135">
        <f t="shared" si="1"/>
        <v>5000</v>
      </c>
      <c r="F15" s="132">
        <f t="shared" si="0"/>
        <v>176085</v>
      </c>
    </row>
    <row r="16" spans="1:6" s="133" customFormat="1" ht="12">
      <c r="A16" s="134" t="s">
        <v>280</v>
      </c>
      <c r="B16" s="129">
        <v>200</v>
      </c>
      <c r="C16" s="129" t="s">
        <v>281</v>
      </c>
      <c r="D16" s="135">
        <f>D56+D57</f>
        <v>131450</v>
      </c>
      <c r="E16" s="135">
        <f>E35+E130</f>
        <v>0</v>
      </c>
      <c r="F16" s="132">
        <f t="shared" si="0"/>
        <v>131450</v>
      </c>
    </row>
    <row r="17" spans="1:6" s="133" customFormat="1" ht="12">
      <c r="A17" s="134" t="s">
        <v>282</v>
      </c>
      <c r="B17" s="129">
        <v>200</v>
      </c>
      <c r="C17" s="129" t="s">
        <v>283</v>
      </c>
      <c r="D17" s="135">
        <f>D36+D131</f>
        <v>94500</v>
      </c>
      <c r="E17" s="135">
        <f>E131+E36</f>
        <v>4950</v>
      </c>
      <c r="F17" s="132">
        <f t="shared" si="0"/>
        <v>89550</v>
      </c>
    </row>
    <row r="18" spans="1:6" s="133" customFormat="1" ht="12">
      <c r="A18" s="136" t="s">
        <v>284</v>
      </c>
      <c r="B18" s="129" t="s">
        <v>285</v>
      </c>
      <c r="C18" s="129" t="s">
        <v>286</v>
      </c>
      <c r="D18" s="135">
        <f>D19</f>
        <v>173163</v>
      </c>
      <c r="E18" s="135">
        <f>E19</f>
        <v>34480</v>
      </c>
      <c r="F18" s="132">
        <f>D18-E18</f>
        <v>138683</v>
      </c>
    </row>
    <row r="19" spans="1:6" s="133" customFormat="1" ht="24">
      <c r="A19" s="136" t="s">
        <v>287</v>
      </c>
      <c r="B19" s="129" t="s">
        <v>285</v>
      </c>
      <c r="C19" s="129" t="s">
        <v>288</v>
      </c>
      <c r="D19" s="135">
        <f>D38+D117+D134</f>
        <v>173163</v>
      </c>
      <c r="E19" s="135">
        <f>E38+E117+E134</f>
        <v>34480</v>
      </c>
      <c r="F19" s="132">
        <f>D19-E19</f>
        <v>138683</v>
      </c>
    </row>
    <row r="20" spans="1:6" s="133" customFormat="1" ht="12">
      <c r="A20" s="134" t="s">
        <v>289</v>
      </c>
      <c r="B20" s="129">
        <v>200</v>
      </c>
      <c r="C20" s="129" t="s">
        <v>290</v>
      </c>
      <c r="D20" s="135">
        <f>D60+D61+D62+D132+D126</f>
        <v>350000</v>
      </c>
      <c r="E20" s="135">
        <f>E39+E132</f>
        <v>4180.73</v>
      </c>
      <c r="F20" s="132">
        <f t="shared" si="0"/>
        <v>345819.27</v>
      </c>
    </row>
    <row r="21" spans="1:6" s="133" customFormat="1" ht="12">
      <c r="A21" s="134" t="s">
        <v>291</v>
      </c>
      <c r="B21" s="129">
        <v>200</v>
      </c>
      <c r="C21" s="129" t="s">
        <v>292</v>
      </c>
      <c r="D21" s="131">
        <f>D22+D23</f>
        <v>258828</v>
      </c>
      <c r="E21" s="131">
        <f>E22+E23</f>
        <v>10000</v>
      </c>
      <c r="F21" s="132">
        <f t="shared" si="0"/>
        <v>248828</v>
      </c>
    </row>
    <row r="22" spans="1:6" s="133" customFormat="1" ht="12">
      <c r="A22" s="134" t="s">
        <v>293</v>
      </c>
      <c r="B22" s="129">
        <v>200</v>
      </c>
      <c r="C22" s="129" t="s">
        <v>294</v>
      </c>
      <c r="D22" s="135">
        <f>D41</f>
        <v>50000</v>
      </c>
      <c r="E22" s="135">
        <f>E41</f>
        <v>0</v>
      </c>
      <c r="F22" s="132">
        <f t="shared" si="0"/>
        <v>50000</v>
      </c>
    </row>
    <row r="23" spans="1:6" s="133" customFormat="1" ht="12">
      <c r="A23" s="134" t="s">
        <v>295</v>
      </c>
      <c r="B23" s="129">
        <v>200</v>
      </c>
      <c r="C23" s="129" t="s">
        <v>296</v>
      </c>
      <c r="D23" s="135">
        <f>D42+D136</f>
        <v>208828</v>
      </c>
      <c r="E23" s="135">
        <f>E42+E136</f>
        <v>10000</v>
      </c>
      <c r="F23" s="132">
        <f t="shared" si="0"/>
        <v>198828</v>
      </c>
    </row>
    <row r="24" spans="1:6" s="133" customFormat="1" ht="15" customHeight="1">
      <c r="A24" s="134"/>
      <c r="B24" s="129"/>
      <c r="C24" s="129"/>
      <c r="D24" s="135"/>
      <c r="E24" s="135"/>
      <c r="F24" s="132">
        <f t="shared" si="0"/>
        <v>0</v>
      </c>
    </row>
    <row r="25" spans="1:6" s="133" customFormat="1" ht="24" customHeight="1">
      <c r="A25" s="128" t="s">
        <v>297</v>
      </c>
      <c r="B25" s="129">
        <v>200</v>
      </c>
      <c r="C25" s="130" t="s">
        <v>298</v>
      </c>
      <c r="D25" s="131">
        <f>D26+D40</f>
        <v>2669393</v>
      </c>
      <c r="E25" s="131">
        <f>E44+E69+E76</f>
        <v>220347.12999999998</v>
      </c>
      <c r="F25" s="132">
        <f t="shared" si="0"/>
        <v>2449045.87</v>
      </c>
    </row>
    <row r="26" spans="1:6" s="133" customFormat="1" ht="12">
      <c r="A26" s="134" t="s">
        <v>262</v>
      </c>
      <c r="B26" s="129">
        <v>200</v>
      </c>
      <c r="C26" s="129" t="s">
        <v>299</v>
      </c>
      <c r="D26" s="131">
        <f>D27+D31+D37+D39</f>
        <v>2440565</v>
      </c>
      <c r="E26" s="131">
        <f>E27+E31+E37+E39</f>
        <v>216977.86000000002</v>
      </c>
      <c r="F26" s="132">
        <f t="shared" si="0"/>
        <v>2223587.14</v>
      </c>
    </row>
    <row r="27" spans="1:6" s="133" customFormat="1" ht="12">
      <c r="A27" s="134" t="s">
        <v>264</v>
      </c>
      <c r="B27" s="129">
        <v>200</v>
      </c>
      <c r="C27" s="129" t="s">
        <v>300</v>
      </c>
      <c r="D27" s="135">
        <f>D28+D29+D30</f>
        <v>1693985</v>
      </c>
      <c r="E27" s="135">
        <f>E28+E29+E30</f>
        <v>185419.13</v>
      </c>
      <c r="F27" s="132">
        <f t="shared" si="0"/>
        <v>1508565.87</v>
      </c>
    </row>
    <row r="28" spans="1:6" s="133" customFormat="1" ht="12">
      <c r="A28" s="134" t="s">
        <v>266</v>
      </c>
      <c r="B28" s="129">
        <v>200</v>
      </c>
      <c r="C28" s="129" t="s">
        <v>301</v>
      </c>
      <c r="D28" s="135">
        <f aca="true" t="shared" si="2" ref="D28:E30">D47+D72</f>
        <v>1220413</v>
      </c>
      <c r="E28" s="135">
        <f t="shared" si="2"/>
        <v>161691.13</v>
      </c>
      <c r="F28" s="132">
        <f t="shared" si="0"/>
        <v>1058721.87</v>
      </c>
    </row>
    <row r="29" spans="1:6" s="133" customFormat="1" ht="12">
      <c r="A29" s="134" t="s">
        <v>268</v>
      </c>
      <c r="B29" s="129">
        <v>200</v>
      </c>
      <c r="C29" s="129" t="s">
        <v>302</v>
      </c>
      <c r="D29" s="135">
        <f t="shared" si="2"/>
        <v>80650</v>
      </c>
      <c r="E29" s="135"/>
      <c r="F29" s="132">
        <f t="shared" si="0"/>
        <v>80650</v>
      </c>
    </row>
    <row r="30" spans="1:6" s="133" customFormat="1" ht="12">
      <c r="A30" s="134" t="s">
        <v>270</v>
      </c>
      <c r="B30" s="129">
        <v>200</v>
      </c>
      <c r="C30" s="129" t="s">
        <v>303</v>
      </c>
      <c r="D30" s="135">
        <f t="shared" si="2"/>
        <v>392922</v>
      </c>
      <c r="E30" s="135">
        <f t="shared" si="2"/>
        <v>23728</v>
      </c>
      <c r="F30" s="132">
        <f t="shared" si="0"/>
        <v>369194</v>
      </c>
    </row>
    <row r="31" spans="1:6" s="133" customFormat="1" ht="12">
      <c r="A31" s="134" t="s">
        <v>272</v>
      </c>
      <c r="B31" s="129">
        <v>200</v>
      </c>
      <c r="C31" s="129" t="s">
        <v>304</v>
      </c>
      <c r="D31" s="131">
        <f>D32+D33+D34+D35+D36</f>
        <v>532870</v>
      </c>
      <c r="E31" s="131">
        <f>E32+E33+E34+E35+E36</f>
        <v>11450</v>
      </c>
      <c r="F31" s="132">
        <f t="shared" si="0"/>
        <v>521420</v>
      </c>
    </row>
    <row r="32" spans="1:6" s="133" customFormat="1" ht="10.5" customHeight="1">
      <c r="A32" s="134" t="s">
        <v>274</v>
      </c>
      <c r="B32" s="129">
        <v>200</v>
      </c>
      <c r="C32" s="129" t="s">
        <v>305</v>
      </c>
      <c r="D32" s="135">
        <f aca="true" t="shared" si="3" ref="D32:E34">D52</f>
        <v>57750</v>
      </c>
      <c r="E32" s="135">
        <f t="shared" si="3"/>
        <v>1500</v>
      </c>
      <c r="F32" s="132">
        <f t="shared" si="0"/>
        <v>56250</v>
      </c>
    </row>
    <row r="33" spans="1:6" s="133" customFormat="1" ht="12" hidden="1">
      <c r="A33" s="134" t="s">
        <v>276</v>
      </c>
      <c r="B33" s="129">
        <v>200</v>
      </c>
      <c r="C33" s="129" t="s">
        <v>306</v>
      </c>
      <c r="D33" s="135">
        <f t="shared" si="3"/>
        <v>181085</v>
      </c>
      <c r="E33" s="135">
        <f t="shared" si="3"/>
        <v>0</v>
      </c>
      <c r="F33" s="132">
        <f t="shared" si="0"/>
        <v>181085</v>
      </c>
    </row>
    <row r="34" spans="1:6" s="133" customFormat="1" ht="9.75" customHeight="1">
      <c r="A34" s="134" t="s">
        <v>278</v>
      </c>
      <c r="B34" s="129">
        <v>200</v>
      </c>
      <c r="C34" s="129" t="s">
        <v>307</v>
      </c>
      <c r="D34" s="135">
        <f t="shared" si="3"/>
        <v>181085</v>
      </c>
      <c r="E34" s="135">
        <f t="shared" si="3"/>
        <v>5000</v>
      </c>
      <c r="F34" s="132">
        <f t="shared" si="0"/>
        <v>176085</v>
      </c>
    </row>
    <row r="35" spans="1:6" s="133" customFormat="1" ht="12">
      <c r="A35" s="134" t="s">
        <v>280</v>
      </c>
      <c r="B35" s="129">
        <v>200</v>
      </c>
      <c r="C35" s="129" t="s">
        <v>308</v>
      </c>
      <c r="D35" s="135">
        <f>D56</f>
        <v>18450</v>
      </c>
      <c r="E35" s="135">
        <f>E56</f>
        <v>0</v>
      </c>
      <c r="F35" s="132">
        <f t="shared" si="0"/>
        <v>18450</v>
      </c>
    </row>
    <row r="36" spans="1:6" s="133" customFormat="1" ht="12">
      <c r="A36" s="134" t="s">
        <v>282</v>
      </c>
      <c r="B36" s="129">
        <v>200</v>
      </c>
      <c r="C36" s="129" t="s">
        <v>309</v>
      </c>
      <c r="D36" s="135">
        <f>D58+D59</f>
        <v>94500</v>
      </c>
      <c r="E36" s="135">
        <f>E59+E58</f>
        <v>4950</v>
      </c>
      <c r="F36" s="132">
        <f t="shared" si="0"/>
        <v>89550</v>
      </c>
    </row>
    <row r="37" spans="1:6" s="133" customFormat="1" ht="12">
      <c r="A37" s="136" t="s">
        <v>284</v>
      </c>
      <c r="B37" s="129" t="s">
        <v>285</v>
      </c>
      <c r="C37" s="129" t="s">
        <v>310</v>
      </c>
      <c r="D37" s="135">
        <f>D38</f>
        <v>63710</v>
      </c>
      <c r="E37" s="135">
        <f>E38</f>
        <v>15928</v>
      </c>
      <c r="F37" s="132">
        <f t="shared" si="0"/>
        <v>47782</v>
      </c>
    </row>
    <row r="38" spans="1:6" s="133" customFormat="1" ht="24">
      <c r="A38" s="136" t="s">
        <v>287</v>
      </c>
      <c r="B38" s="129" t="s">
        <v>285</v>
      </c>
      <c r="C38" s="129" t="s">
        <v>311</v>
      </c>
      <c r="D38" s="135">
        <f>D81</f>
        <v>63710</v>
      </c>
      <c r="E38" s="135">
        <f>E81</f>
        <v>15928</v>
      </c>
      <c r="F38" s="132"/>
    </row>
    <row r="39" spans="1:6" s="133" customFormat="1" ht="12">
      <c r="A39" s="134" t="s">
        <v>289</v>
      </c>
      <c r="B39" s="129">
        <v>200</v>
      </c>
      <c r="C39" s="129" t="s">
        <v>312</v>
      </c>
      <c r="D39" s="135">
        <f>D61+D62</f>
        <v>150000</v>
      </c>
      <c r="E39" s="135">
        <f>E60+E62+E61</f>
        <v>4180.73</v>
      </c>
      <c r="F39" s="132">
        <f t="shared" si="0"/>
        <v>145819.27</v>
      </c>
    </row>
    <row r="40" spans="1:6" s="133" customFormat="1" ht="12">
      <c r="A40" s="134" t="s">
        <v>291</v>
      </c>
      <c r="B40" s="129">
        <v>200</v>
      </c>
      <c r="C40" s="129" t="s">
        <v>313</v>
      </c>
      <c r="D40" s="131">
        <f>D41+D42</f>
        <v>228828</v>
      </c>
      <c r="E40" s="131">
        <f>E41+E42</f>
        <v>10000</v>
      </c>
      <c r="F40" s="132">
        <f t="shared" si="0"/>
        <v>218828</v>
      </c>
    </row>
    <row r="41" spans="1:6" s="133" customFormat="1" ht="12">
      <c r="A41" s="134" t="s">
        <v>293</v>
      </c>
      <c r="B41" s="129">
        <v>200</v>
      </c>
      <c r="C41" s="129" t="s">
        <v>314</v>
      </c>
      <c r="D41" s="135">
        <f>D64+D65</f>
        <v>50000</v>
      </c>
      <c r="E41" s="135">
        <f>E64+E65</f>
        <v>0</v>
      </c>
      <c r="F41" s="132">
        <f t="shared" si="0"/>
        <v>50000</v>
      </c>
    </row>
    <row r="42" spans="1:6" s="133" customFormat="1" ht="17.25" customHeight="1">
      <c r="A42" s="134" t="s">
        <v>295</v>
      </c>
      <c r="B42" s="129">
        <v>200</v>
      </c>
      <c r="C42" s="129" t="s">
        <v>315</v>
      </c>
      <c r="D42" s="135">
        <f>D66+D67</f>
        <v>178828</v>
      </c>
      <c r="E42" s="135">
        <f>E66+E67</f>
        <v>10000</v>
      </c>
      <c r="F42" s="132">
        <f t="shared" si="0"/>
        <v>168828</v>
      </c>
    </row>
    <row r="43" spans="1:6" s="133" customFormat="1" ht="15" customHeight="1">
      <c r="A43" s="134"/>
      <c r="B43" s="129"/>
      <c r="C43" s="129" t="s">
        <v>316</v>
      </c>
      <c r="D43" s="135"/>
      <c r="E43" s="135"/>
      <c r="F43" s="132">
        <f t="shared" si="0"/>
        <v>0</v>
      </c>
    </row>
    <row r="44" spans="1:6" s="133" customFormat="1" ht="24.75" customHeight="1">
      <c r="A44" s="128" t="s">
        <v>297</v>
      </c>
      <c r="B44" s="129">
        <v>200</v>
      </c>
      <c r="C44" s="130" t="s">
        <v>317</v>
      </c>
      <c r="D44" s="131">
        <f>D45+D63</f>
        <v>1977567</v>
      </c>
      <c r="E44" s="131">
        <f>E45+E63</f>
        <v>131703.22999999998</v>
      </c>
      <c r="F44" s="132">
        <f t="shared" si="0"/>
        <v>1845863.77</v>
      </c>
    </row>
    <row r="45" spans="1:6" s="133" customFormat="1" ht="12">
      <c r="A45" s="134" t="s">
        <v>262</v>
      </c>
      <c r="B45" s="129">
        <v>200</v>
      </c>
      <c r="C45" s="129" t="s">
        <v>318</v>
      </c>
      <c r="D45" s="131">
        <f>D46+D51+D60+D61+D62</f>
        <v>1748739</v>
      </c>
      <c r="E45" s="131">
        <f>E46+E51+E62</f>
        <v>121703.23</v>
      </c>
      <c r="F45" s="132">
        <f t="shared" si="0"/>
        <v>1627035.77</v>
      </c>
    </row>
    <row r="46" spans="1:6" s="133" customFormat="1" ht="12">
      <c r="A46" s="134" t="s">
        <v>264</v>
      </c>
      <c r="B46" s="129">
        <v>200</v>
      </c>
      <c r="C46" s="129" t="s">
        <v>319</v>
      </c>
      <c r="D46" s="131">
        <f>D47+D48+D49</f>
        <v>1133954</v>
      </c>
      <c r="E46" s="131">
        <f>E47+E48+E49</f>
        <v>112703.23</v>
      </c>
      <c r="F46" s="132">
        <f t="shared" si="0"/>
        <v>1021250.77</v>
      </c>
    </row>
    <row r="47" spans="1:6" s="133" customFormat="1" ht="12">
      <c r="A47" s="134" t="s">
        <v>266</v>
      </c>
      <c r="B47" s="129">
        <v>200</v>
      </c>
      <c r="C47" s="129" t="s">
        <v>320</v>
      </c>
      <c r="D47" s="135">
        <v>814700</v>
      </c>
      <c r="E47" s="135">
        <v>96349.23</v>
      </c>
      <c r="F47" s="132">
        <f t="shared" si="0"/>
        <v>718350.77</v>
      </c>
    </row>
    <row r="48" spans="1:6" s="133" customFormat="1" ht="12">
      <c r="A48" s="134" t="s">
        <v>268</v>
      </c>
      <c r="B48" s="129">
        <v>200</v>
      </c>
      <c r="C48" s="129" t="s">
        <v>321</v>
      </c>
      <c r="D48" s="135">
        <v>56232</v>
      </c>
      <c r="E48" s="135"/>
      <c r="F48" s="132">
        <f t="shared" si="0"/>
        <v>56232</v>
      </c>
    </row>
    <row r="49" spans="1:6" s="133" customFormat="1" ht="10.5" customHeight="1">
      <c r="A49" s="134" t="s">
        <v>270</v>
      </c>
      <c r="B49" s="129">
        <v>200</v>
      </c>
      <c r="C49" s="129" t="s">
        <v>322</v>
      </c>
      <c r="D49" s="135">
        <v>263022</v>
      </c>
      <c r="E49" s="135">
        <v>16354</v>
      </c>
      <c r="F49" s="132">
        <f t="shared" si="0"/>
        <v>246668</v>
      </c>
    </row>
    <row r="50" spans="1:6" s="133" customFormat="1" ht="7.5" customHeight="1" hidden="1">
      <c r="A50" s="134"/>
      <c r="B50" s="129"/>
      <c r="C50" s="129"/>
      <c r="D50" s="135"/>
      <c r="E50" s="135"/>
      <c r="F50" s="132">
        <f t="shared" si="0"/>
        <v>0</v>
      </c>
    </row>
    <row r="51" spans="1:6" s="133" customFormat="1" ht="16.5" customHeight="1">
      <c r="A51" s="134" t="s">
        <v>272</v>
      </c>
      <c r="B51" s="129">
        <v>200</v>
      </c>
      <c r="C51" s="129" t="s">
        <v>323</v>
      </c>
      <c r="D51" s="131">
        <f>D52+D54+D56+D57+D58+D59</f>
        <v>464785</v>
      </c>
      <c r="E51" s="131">
        <f>E52+E53+E54+E56+E59</f>
        <v>9000</v>
      </c>
      <c r="F51" s="132">
        <f t="shared" si="0"/>
        <v>455785</v>
      </c>
    </row>
    <row r="52" spans="1:6" s="133" customFormat="1" ht="18" customHeight="1">
      <c r="A52" s="134" t="s">
        <v>274</v>
      </c>
      <c r="B52" s="129">
        <v>200</v>
      </c>
      <c r="C52" s="129" t="s">
        <v>324</v>
      </c>
      <c r="D52" s="135">
        <v>57750</v>
      </c>
      <c r="E52" s="135">
        <v>1500</v>
      </c>
      <c r="F52" s="132">
        <f t="shared" si="0"/>
        <v>56250</v>
      </c>
    </row>
    <row r="53" spans="1:6" s="133" customFormat="1" ht="0.75" customHeight="1">
      <c r="A53" s="134" t="s">
        <v>276</v>
      </c>
      <c r="B53" s="129">
        <v>200</v>
      </c>
      <c r="C53" s="129" t="s">
        <v>325</v>
      </c>
      <c r="D53" s="135">
        <v>181085</v>
      </c>
      <c r="E53" s="135"/>
      <c r="F53" s="132">
        <f t="shared" si="0"/>
        <v>181085</v>
      </c>
    </row>
    <row r="54" spans="1:6" s="133" customFormat="1" ht="14.25" customHeight="1">
      <c r="A54" s="134" t="s">
        <v>278</v>
      </c>
      <c r="B54" s="129">
        <v>200</v>
      </c>
      <c r="C54" s="129" t="s">
        <v>326</v>
      </c>
      <c r="D54" s="135">
        <v>181085</v>
      </c>
      <c r="E54" s="135">
        <v>5000</v>
      </c>
      <c r="F54" s="132">
        <f t="shared" si="0"/>
        <v>176085</v>
      </c>
    </row>
    <row r="55" spans="1:6" s="133" customFormat="1" ht="0.75" customHeight="1" hidden="1">
      <c r="A55" s="134"/>
      <c r="B55" s="129"/>
      <c r="C55" s="129"/>
      <c r="D55" s="135"/>
      <c r="E55" s="135"/>
      <c r="F55" s="132"/>
    </row>
    <row r="56" spans="1:6" s="133" customFormat="1" ht="14.25" customHeight="1">
      <c r="A56" s="134" t="s">
        <v>280</v>
      </c>
      <c r="B56" s="129">
        <v>200</v>
      </c>
      <c r="C56" s="129" t="s">
        <v>327</v>
      </c>
      <c r="D56" s="135">
        <v>18450</v>
      </c>
      <c r="E56" s="135"/>
      <c r="F56" s="132">
        <f t="shared" si="0"/>
        <v>18450</v>
      </c>
    </row>
    <row r="57" spans="1:6" s="133" customFormat="1" ht="14.25" customHeight="1">
      <c r="A57" s="134" t="s">
        <v>280</v>
      </c>
      <c r="B57" s="129">
        <v>200</v>
      </c>
      <c r="C57" s="129" t="s">
        <v>328</v>
      </c>
      <c r="D57" s="135">
        <v>113000</v>
      </c>
      <c r="E57" s="135"/>
      <c r="F57" s="132">
        <f>SUM(D57-E57)</f>
        <v>113000</v>
      </c>
    </row>
    <row r="58" spans="1:6" s="133" customFormat="1" ht="14.25" customHeight="1">
      <c r="A58" s="134" t="s">
        <v>282</v>
      </c>
      <c r="B58" s="129">
        <v>200</v>
      </c>
      <c r="C58" s="129" t="s">
        <v>329</v>
      </c>
      <c r="D58" s="135">
        <v>12000</v>
      </c>
      <c r="E58" s="135">
        <v>2450</v>
      </c>
      <c r="F58" s="132">
        <f>D58-E58</f>
        <v>9550</v>
      </c>
    </row>
    <row r="59" spans="1:6" s="133" customFormat="1" ht="12.75" customHeight="1">
      <c r="A59" s="134" t="s">
        <v>282</v>
      </c>
      <c r="B59" s="129">
        <v>200</v>
      </c>
      <c r="C59" s="129" t="s">
        <v>330</v>
      </c>
      <c r="D59" s="135">
        <v>82500</v>
      </c>
      <c r="E59" s="135">
        <v>2500</v>
      </c>
      <c r="F59" s="132">
        <f t="shared" si="0"/>
        <v>80000</v>
      </c>
    </row>
    <row r="60" spans="1:6" s="133" customFormat="1" ht="12.75" customHeight="1">
      <c r="A60" s="134" t="s">
        <v>289</v>
      </c>
      <c r="B60" s="129">
        <v>200</v>
      </c>
      <c r="C60" s="129" t="s">
        <v>331</v>
      </c>
      <c r="D60" s="135">
        <v>0</v>
      </c>
      <c r="E60" s="135"/>
      <c r="F60" s="132"/>
    </row>
    <row r="61" spans="1:6" s="133" customFormat="1" ht="12.75" customHeight="1">
      <c r="A61" s="134" t="s">
        <v>289</v>
      </c>
      <c r="B61" s="129">
        <v>200</v>
      </c>
      <c r="C61" s="129" t="s">
        <v>332</v>
      </c>
      <c r="D61" s="135">
        <v>148000</v>
      </c>
      <c r="E61" s="135">
        <v>4180.73</v>
      </c>
      <c r="F61" s="132">
        <f>D61-E61</f>
        <v>143819.27</v>
      </c>
    </row>
    <row r="62" spans="1:6" s="133" customFormat="1" ht="15.75" customHeight="1">
      <c r="A62" s="134" t="s">
        <v>289</v>
      </c>
      <c r="B62" s="129">
        <v>200</v>
      </c>
      <c r="C62" s="129" t="s">
        <v>333</v>
      </c>
      <c r="D62" s="135">
        <v>2000</v>
      </c>
      <c r="E62" s="135"/>
      <c r="F62" s="132">
        <f>SUM(D62-E62)</f>
        <v>2000</v>
      </c>
    </row>
    <row r="63" spans="1:6" s="133" customFormat="1" ht="18.75" customHeight="1">
      <c r="A63" s="134" t="s">
        <v>291</v>
      </c>
      <c r="B63" s="129">
        <v>200</v>
      </c>
      <c r="C63" s="129" t="s">
        <v>334</v>
      </c>
      <c r="D63" s="131">
        <f>D64+D65+D66+D67</f>
        <v>228828</v>
      </c>
      <c r="E63" s="131">
        <f>E65+E67</f>
        <v>10000</v>
      </c>
      <c r="F63" s="132">
        <f t="shared" si="0"/>
        <v>218828</v>
      </c>
    </row>
    <row r="64" spans="1:6" s="133" customFormat="1" ht="18.75" customHeight="1">
      <c r="A64" s="134" t="s">
        <v>293</v>
      </c>
      <c r="B64" s="129">
        <v>200</v>
      </c>
      <c r="C64" s="129" t="s">
        <v>335</v>
      </c>
      <c r="D64" s="131">
        <v>30000</v>
      </c>
      <c r="E64" s="131"/>
      <c r="F64" s="132">
        <f>D64-E64</f>
        <v>30000</v>
      </c>
    </row>
    <row r="65" spans="1:6" s="133" customFormat="1" ht="18.75" customHeight="1">
      <c r="A65" s="134" t="s">
        <v>293</v>
      </c>
      <c r="B65" s="129">
        <v>200</v>
      </c>
      <c r="C65" s="129" t="s">
        <v>336</v>
      </c>
      <c r="D65" s="135">
        <v>20000</v>
      </c>
      <c r="E65" s="135"/>
      <c r="F65" s="132">
        <f t="shared" si="0"/>
        <v>20000</v>
      </c>
    </row>
    <row r="66" spans="1:6" s="133" customFormat="1" ht="18.75" customHeight="1">
      <c r="A66" s="134" t="s">
        <v>295</v>
      </c>
      <c r="B66" s="129">
        <v>200</v>
      </c>
      <c r="C66" s="129" t="s">
        <v>337</v>
      </c>
      <c r="D66" s="135">
        <v>2500</v>
      </c>
      <c r="E66" s="135"/>
      <c r="F66" s="132">
        <f>D66-E66</f>
        <v>2500</v>
      </c>
    </row>
    <row r="67" spans="1:6" s="133" customFormat="1" ht="20.25" customHeight="1">
      <c r="A67" s="134" t="s">
        <v>295</v>
      </c>
      <c r="B67" s="129">
        <v>200</v>
      </c>
      <c r="C67" s="129" t="s">
        <v>338</v>
      </c>
      <c r="D67" s="135">
        <v>176328</v>
      </c>
      <c r="E67" s="135">
        <v>10000</v>
      </c>
      <c r="F67" s="132">
        <f t="shared" si="0"/>
        <v>166328</v>
      </c>
    </row>
    <row r="68" spans="1:6" s="133" customFormat="1" ht="12.75" customHeight="1">
      <c r="A68" s="134"/>
      <c r="B68" s="129"/>
      <c r="C68" s="129"/>
      <c r="D68" s="135"/>
      <c r="E68" s="135"/>
      <c r="F68" s="132">
        <f t="shared" si="0"/>
        <v>0</v>
      </c>
    </row>
    <row r="69" spans="1:6" s="133" customFormat="1" ht="27" customHeight="1">
      <c r="A69" s="128" t="s">
        <v>297</v>
      </c>
      <c r="B69" s="129">
        <v>200</v>
      </c>
      <c r="C69" s="130" t="s">
        <v>339</v>
      </c>
      <c r="D69" s="131">
        <f>D70</f>
        <v>560031</v>
      </c>
      <c r="E69" s="131">
        <f>E70</f>
        <v>72715.9</v>
      </c>
      <c r="F69" s="132">
        <f t="shared" si="0"/>
        <v>487315.1</v>
      </c>
    </row>
    <row r="70" spans="1:6" s="133" customFormat="1" ht="12">
      <c r="A70" s="134" t="s">
        <v>262</v>
      </c>
      <c r="B70" s="129">
        <v>200</v>
      </c>
      <c r="C70" s="129" t="s">
        <v>340</v>
      </c>
      <c r="D70" s="135">
        <f>D71</f>
        <v>560031</v>
      </c>
      <c r="E70" s="135">
        <f>E71</f>
        <v>72715.9</v>
      </c>
      <c r="F70" s="132">
        <f t="shared" si="0"/>
        <v>487315.1</v>
      </c>
    </row>
    <row r="71" spans="1:6" s="133" customFormat="1" ht="12">
      <c r="A71" s="134" t="s">
        <v>264</v>
      </c>
      <c r="B71" s="129">
        <v>200</v>
      </c>
      <c r="C71" s="129" t="s">
        <v>341</v>
      </c>
      <c r="D71" s="135">
        <f>D72+D73+D74</f>
        <v>560031</v>
      </c>
      <c r="E71" s="135">
        <f>E72+E73+E74</f>
        <v>72715.9</v>
      </c>
      <c r="F71" s="132">
        <f t="shared" si="0"/>
        <v>487315.1</v>
      </c>
    </row>
    <row r="72" spans="1:6" s="133" customFormat="1" ht="12">
      <c r="A72" s="134" t="s">
        <v>266</v>
      </c>
      <c r="B72" s="129">
        <v>200</v>
      </c>
      <c r="C72" s="129" t="s">
        <v>342</v>
      </c>
      <c r="D72" s="135">
        <v>405713</v>
      </c>
      <c r="E72" s="135">
        <v>65341.9</v>
      </c>
      <c r="F72" s="132">
        <f t="shared" si="0"/>
        <v>340371.1</v>
      </c>
    </row>
    <row r="73" spans="1:6" s="133" customFormat="1" ht="12">
      <c r="A73" s="134" t="s">
        <v>268</v>
      </c>
      <c r="B73" s="129">
        <v>200</v>
      </c>
      <c r="C73" s="129" t="s">
        <v>343</v>
      </c>
      <c r="D73" s="135">
        <v>24418</v>
      </c>
      <c r="E73" s="135"/>
      <c r="F73" s="132">
        <f t="shared" si="0"/>
        <v>24418</v>
      </c>
    </row>
    <row r="74" spans="1:6" s="133" customFormat="1" ht="12">
      <c r="A74" s="134" t="s">
        <v>270</v>
      </c>
      <c r="B74" s="129">
        <v>200</v>
      </c>
      <c r="C74" s="129" t="s">
        <v>344</v>
      </c>
      <c r="D74" s="135">
        <v>129900</v>
      </c>
      <c r="E74" s="135">
        <v>7374</v>
      </c>
      <c r="F74" s="132">
        <f t="shared" si="0"/>
        <v>122526</v>
      </c>
    </row>
    <row r="75" spans="1:6" s="133" customFormat="1" ht="12">
      <c r="A75" s="134"/>
      <c r="B75" s="129"/>
      <c r="C75" s="129"/>
      <c r="D75" s="135"/>
      <c r="E75" s="135"/>
      <c r="F75" s="132">
        <f t="shared" si="0"/>
        <v>0</v>
      </c>
    </row>
    <row r="76" spans="1:6" s="137" customFormat="1" ht="12">
      <c r="A76" s="128" t="s">
        <v>345</v>
      </c>
      <c r="B76" s="130" t="s">
        <v>285</v>
      </c>
      <c r="C76" s="130" t="s">
        <v>346</v>
      </c>
      <c r="D76" s="131">
        <f>D77</f>
        <v>0</v>
      </c>
      <c r="E76" s="131">
        <f>E77</f>
        <v>15928</v>
      </c>
      <c r="F76" s="132">
        <f t="shared" si="0"/>
        <v>-15928</v>
      </c>
    </row>
    <row r="77" spans="1:6" s="133" customFormat="1" ht="12">
      <c r="A77" s="134" t="s">
        <v>262</v>
      </c>
      <c r="B77" s="129" t="s">
        <v>285</v>
      </c>
      <c r="C77" s="129" t="s">
        <v>347</v>
      </c>
      <c r="D77" s="135"/>
      <c r="E77" s="135">
        <f>E78+E80</f>
        <v>15928</v>
      </c>
      <c r="F77" s="132">
        <f t="shared" si="0"/>
        <v>-15928</v>
      </c>
    </row>
    <row r="78" spans="1:6" s="133" customFormat="1" ht="12">
      <c r="A78" s="134" t="s">
        <v>272</v>
      </c>
      <c r="B78" s="129" t="s">
        <v>285</v>
      </c>
      <c r="C78" s="129" t="s">
        <v>348</v>
      </c>
      <c r="D78" s="135">
        <f>D79</f>
        <v>0</v>
      </c>
      <c r="E78" s="135">
        <f>E79</f>
        <v>0</v>
      </c>
      <c r="F78" s="132">
        <f t="shared" si="0"/>
        <v>0</v>
      </c>
    </row>
    <row r="79" spans="1:6" s="133" customFormat="1" ht="12">
      <c r="A79" s="134" t="s">
        <v>282</v>
      </c>
      <c r="B79" s="129" t="s">
        <v>285</v>
      </c>
      <c r="C79" s="129" t="s">
        <v>349</v>
      </c>
      <c r="D79" s="135">
        <f>D85</f>
        <v>0</v>
      </c>
      <c r="E79" s="135">
        <f>E85</f>
        <v>0</v>
      </c>
      <c r="F79" s="132">
        <f t="shared" si="0"/>
        <v>0</v>
      </c>
    </row>
    <row r="80" spans="1:6" s="133" customFormat="1" ht="24">
      <c r="A80" s="136" t="s">
        <v>284</v>
      </c>
      <c r="B80" s="129" t="s">
        <v>285</v>
      </c>
      <c r="C80" s="129" t="s">
        <v>350</v>
      </c>
      <c r="D80" s="135">
        <f>D81</f>
        <v>63710</v>
      </c>
      <c r="E80" s="135">
        <f>E81</f>
        <v>15928</v>
      </c>
      <c r="F80" s="132">
        <f>F81</f>
        <v>47782</v>
      </c>
    </row>
    <row r="81" spans="1:6" s="133" customFormat="1" ht="24">
      <c r="A81" s="136" t="s">
        <v>287</v>
      </c>
      <c r="B81" s="129" t="s">
        <v>285</v>
      </c>
      <c r="C81" s="129" t="s">
        <v>351</v>
      </c>
      <c r="D81" s="135">
        <f>D101</f>
        <v>63710</v>
      </c>
      <c r="E81" s="135">
        <f>E101</f>
        <v>15928</v>
      </c>
      <c r="F81" s="132">
        <f>D81-E81</f>
        <v>47782</v>
      </c>
    </row>
    <row r="82" spans="1:6" s="137" customFormat="1" ht="57" customHeight="1">
      <c r="A82" s="128" t="s">
        <v>352</v>
      </c>
      <c r="B82" s="130" t="s">
        <v>285</v>
      </c>
      <c r="C82" s="130" t="s">
        <v>353</v>
      </c>
      <c r="D82" s="131">
        <f>D98</f>
        <v>63710</v>
      </c>
      <c r="E82" s="131">
        <f aca="true" t="shared" si="4" ref="D82:F84">E83</f>
        <v>0</v>
      </c>
      <c r="F82" s="132">
        <f t="shared" si="0"/>
        <v>63710</v>
      </c>
    </row>
    <row r="83" spans="1:6" s="133" customFormat="1" ht="12" hidden="1">
      <c r="A83" s="134" t="s">
        <v>262</v>
      </c>
      <c r="B83" s="129" t="s">
        <v>285</v>
      </c>
      <c r="C83" s="129" t="s">
        <v>354</v>
      </c>
      <c r="D83" s="135">
        <f t="shared" si="4"/>
        <v>0</v>
      </c>
      <c r="E83" s="135">
        <f t="shared" si="4"/>
        <v>0</v>
      </c>
      <c r="F83" s="132">
        <f aca="true" t="shared" si="5" ref="F83:F181">SUM(D83-E83)</f>
        <v>0</v>
      </c>
    </row>
    <row r="84" spans="1:6" s="133" customFormat="1" ht="0.75" customHeight="1" hidden="1">
      <c r="A84" s="134" t="s">
        <v>272</v>
      </c>
      <c r="B84" s="129" t="s">
        <v>285</v>
      </c>
      <c r="C84" s="129" t="s">
        <v>355</v>
      </c>
      <c r="D84" s="135">
        <f t="shared" si="4"/>
        <v>0</v>
      </c>
      <c r="E84" s="135">
        <f t="shared" si="4"/>
        <v>0</v>
      </c>
      <c r="F84" s="132">
        <f t="shared" si="5"/>
        <v>0</v>
      </c>
    </row>
    <row r="85" spans="1:6" s="133" customFormat="1" ht="1.5" customHeight="1" hidden="1">
      <c r="A85" s="134" t="s">
        <v>282</v>
      </c>
      <c r="B85" s="129" t="s">
        <v>285</v>
      </c>
      <c r="C85" s="129" t="s">
        <v>356</v>
      </c>
      <c r="D85" s="135">
        <f>D89+D93+D97</f>
        <v>0</v>
      </c>
      <c r="E85" s="135">
        <f>E89+E93+E97</f>
        <v>0</v>
      </c>
      <c r="F85" s="132">
        <f t="shared" si="5"/>
        <v>0</v>
      </c>
    </row>
    <row r="86" spans="1:6" s="133" customFormat="1" ht="24" hidden="1">
      <c r="A86" s="128" t="s">
        <v>357</v>
      </c>
      <c r="B86" s="129" t="s">
        <v>285</v>
      </c>
      <c r="C86" s="130" t="s">
        <v>358</v>
      </c>
      <c r="D86" s="135">
        <f aca="true" t="shared" si="6" ref="D86:E88">D87</f>
        <v>0</v>
      </c>
      <c r="E86" s="135">
        <f t="shared" si="6"/>
        <v>0</v>
      </c>
      <c r="F86" s="132">
        <f t="shared" si="5"/>
        <v>0</v>
      </c>
    </row>
    <row r="87" spans="1:6" s="133" customFormat="1" ht="0.75" customHeight="1" hidden="1">
      <c r="A87" s="134" t="s">
        <v>262</v>
      </c>
      <c r="B87" s="129" t="s">
        <v>285</v>
      </c>
      <c r="C87" s="129" t="s">
        <v>359</v>
      </c>
      <c r="D87" s="135">
        <f t="shared" si="6"/>
        <v>0</v>
      </c>
      <c r="E87" s="135">
        <f t="shared" si="6"/>
        <v>0</v>
      </c>
      <c r="F87" s="132">
        <f t="shared" si="5"/>
        <v>0</v>
      </c>
    </row>
    <row r="88" spans="1:6" s="133" customFormat="1" ht="12" hidden="1">
      <c r="A88" s="134" t="s">
        <v>272</v>
      </c>
      <c r="B88" s="129" t="s">
        <v>285</v>
      </c>
      <c r="C88" s="129" t="s">
        <v>360</v>
      </c>
      <c r="D88" s="135">
        <f t="shared" si="6"/>
        <v>0</v>
      </c>
      <c r="E88" s="135">
        <f t="shared" si="6"/>
        <v>0</v>
      </c>
      <c r="F88" s="132">
        <f t="shared" si="5"/>
        <v>0</v>
      </c>
    </row>
    <row r="89" spans="1:6" s="133" customFormat="1" ht="12" hidden="1">
      <c r="A89" s="134" t="s">
        <v>282</v>
      </c>
      <c r="B89" s="129" t="s">
        <v>285</v>
      </c>
      <c r="C89" s="129" t="s">
        <v>361</v>
      </c>
      <c r="D89" s="135"/>
      <c r="E89" s="135"/>
      <c r="F89" s="132">
        <f t="shared" si="5"/>
        <v>0</v>
      </c>
    </row>
    <row r="90" spans="1:6" s="133" customFormat="1" ht="0.75" customHeight="1" hidden="1">
      <c r="A90" s="128" t="s">
        <v>362</v>
      </c>
      <c r="B90" s="129" t="s">
        <v>285</v>
      </c>
      <c r="C90" s="130" t="s">
        <v>363</v>
      </c>
      <c r="D90" s="135">
        <f aca="true" t="shared" si="7" ref="D90:E92">D91</f>
        <v>0</v>
      </c>
      <c r="E90" s="135">
        <f t="shared" si="7"/>
        <v>0</v>
      </c>
      <c r="F90" s="132">
        <f t="shared" si="5"/>
        <v>0</v>
      </c>
    </row>
    <row r="91" spans="1:6" s="133" customFormat="1" ht="12" hidden="1">
      <c r="A91" s="134" t="s">
        <v>262</v>
      </c>
      <c r="B91" s="129" t="s">
        <v>285</v>
      </c>
      <c r="C91" s="129" t="s">
        <v>364</v>
      </c>
      <c r="D91" s="135">
        <f t="shared" si="7"/>
        <v>0</v>
      </c>
      <c r="E91" s="135">
        <f t="shared" si="7"/>
        <v>0</v>
      </c>
      <c r="F91" s="132">
        <f t="shared" si="5"/>
        <v>0</v>
      </c>
    </row>
    <row r="92" spans="1:6" s="133" customFormat="1" ht="12" hidden="1">
      <c r="A92" s="134" t="s">
        <v>272</v>
      </c>
      <c r="B92" s="129" t="s">
        <v>285</v>
      </c>
      <c r="C92" s="129" t="s">
        <v>365</v>
      </c>
      <c r="D92" s="135">
        <f t="shared" si="7"/>
        <v>0</v>
      </c>
      <c r="E92" s="135">
        <f t="shared" si="7"/>
        <v>0</v>
      </c>
      <c r="F92" s="132">
        <f t="shared" si="5"/>
        <v>0</v>
      </c>
    </row>
    <row r="93" spans="1:6" s="133" customFormat="1" ht="12" hidden="1">
      <c r="A93" s="134" t="s">
        <v>282</v>
      </c>
      <c r="B93" s="129" t="s">
        <v>285</v>
      </c>
      <c r="C93" s="129" t="s">
        <v>366</v>
      </c>
      <c r="D93" s="135"/>
      <c r="E93" s="135"/>
      <c r="F93" s="132">
        <f t="shared" si="5"/>
        <v>0</v>
      </c>
    </row>
    <row r="94" spans="1:6" s="133" customFormat="1" ht="24" hidden="1">
      <c r="A94" s="128" t="s">
        <v>367</v>
      </c>
      <c r="B94" s="129" t="s">
        <v>285</v>
      </c>
      <c r="C94" s="130" t="s">
        <v>368</v>
      </c>
      <c r="D94" s="135">
        <f aca="true" t="shared" si="8" ref="D94:E96">D95</f>
        <v>0</v>
      </c>
      <c r="E94" s="135">
        <f t="shared" si="8"/>
        <v>0</v>
      </c>
      <c r="F94" s="132">
        <f t="shared" si="5"/>
        <v>0</v>
      </c>
    </row>
    <row r="95" spans="1:6" s="133" customFormat="1" ht="0.75" customHeight="1">
      <c r="A95" s="134" t="s">
        <v>262</v>
      </c>
      <c r="B95" s="129" t="s">
        <v>285</v>
      </c>
      <c r="C95" s="129" t="s">
        <v>369</v>
      </c>
      <c r="D95" s="135">
        <f t="shared" si="8"/>
        <v>0</v>
      </c>
      <c r="E95" s="135">
        <f t="shared" si="8"/>
        <v>0</v>
      </c>
      <c r="F95" s="132">
        <f t="shared" si="5"/>
        <v>0</v>
      </c>
    </row>
    <row r="96" spans="1:6" s="133" customFormat="1" ht="12" hidden="1">
      <c r="A96" s="134" t="s">
        <v>272</v>
      </c>
      <c r="B96" s="129" t="s">
        <v>285</v>
      </c>
      <c r="C96" s="129" t="s">
        <v>370</v>
      </c>
      <c r="D96" s="135">
        <f t="shared" si="8"/>
        <v>0</v>
      </c>
      <c r="E96" s="135">
        <f t="shared" si="8"/>
        <v>0</v>
      </c>
      <c r="F96" s="132">
        <f t="shared" si="5"/>
        <v>0</v>
      </c>
    </row>
    <row r="97" spans="1:6" s="133" customFormat="1" ht="12" hidden="1">
      <c r="A97" s="134" t="s">
        <v>282</v>
      </c>
      <c r="B97" s="129" t="s">
        <v>285</v>
      </c>
      <c r="C97" s="129" t="s">
        <v>371</v>
      </c>
      <c r="D97" s="135"/>
      <c r="E97" s="135"/>
      <c r="F97" s="132">
        <f t="shared" si="5"/>
        <v>0</v>
      </c>
    </row>
    <row r="98" spans="1:6" s="133" customFormat="1" ht="72">
      <c r="A98" s="138" t="s">
        <v>372</v>
      </c>
      <c r="B98" s="130" t="s">
        <v>285</v>
      </c>
      <c r="C98" s="130" t="s">
        <v>373</v>
      </c>
      <c r="D98" s="135">
        <f aca="true" t="shared" si="9" ref="D98:E100">D99</f>
        <v>63710</v>
      </c>
      <c r="E98" s="135">
        <f t="shared" si="9"/>
        <v>15928</v>
      </c>
      <c r="F98" s="132">
        <f>D98-E98</f>
        <v>47782</v>
      </c>
    </row>
    <row r="99" spans="1:6" s="133" customFormat="1" ht="12">
      <c r="A99" s="136" t="s">
        <v>262</v>
      </c>
      <c r="B99" s="130" t="s">
        <v>285</v>
      </c>
      <c r="C99" s="129" t="s">
        <v>374</v>
      </c>
      <c r="D99" s="135">
        <f t="shared" si="9"/>
        <v>63710</v>
      </c>
      <c r="E99" s="135">
        <f t="shared" si="9"/>
        <v>15928</v>
      </c>
      <c r="F99" s="132">
        <f>D99-E99</f>
        <v>47782</v>
      </c>
    </row>
    <row r="100" spans="1:6" s="133" customFormat="1" ht="24">
      <c r="A100" s="136" t="s">
        <v>284</v>
      </c>
      <c r="B100" s="130" t="s">
        <v>285</v>
      </c>
      <c r="C100" s="129" t="s">
        <v>375</v>
      </c>
      <c r="D100" s="135">
        <f t="shared" si="9"/>
        <v>63710</v>
      </c>
      <c r="E100" s="135">
        <f t="shared" si="9"/>
        <v>15928</v>
      </c>
      <c r="F100" s="132">
        <f>D100-E100</f>
        <v>47782</v>
      </c>
    </row>
    <row r="101" spans="1:6" s="133" customFormat="1" ht="26.25" customHeight="1">
      <c r="A101" s="136" t="s">
        <v>287</v>
      </c>
      <c r="B101" s="130" t="s">
        <v>285</v>
      </c>
      <c r="C101" s="129" t="s">
        <v>376</v>
      </c>
      <c r="D101" s="135">
        <v>63710</v>
      </c>
      <c r="E101" s="135">
        <v>15928</v>
      </c>
      <c r="F101" s="132">
        <f>D101-E101</f>
        <v>47782</v>
      </c>
    </row>
    <row r="102" spans="1:6" s="133" customFormat="1" ht="22.5" customHeight="1" hidden="1">
      <c r="A102" s="139" t="s">
        <v>377</v>
      </c>
      <c r="B102" s="129" t="s">
        <v>285</v>
      </c>
      <c r="C102" s="130" t="s">
        <v>378</v>
      </c>
      <c r="D102" s="135"/>
      <c r="E102" s="135"/>
      <c r="F102" s="132">
        <f t="shared" si="5"/>
        <v>0</v>
      </c>
    </row>
    <row r="103" spans="1:6" s="133" customFormat="1" ht="0.75" customHeight="1" hidden="1">
      <c r="A103" s="134" t="s">
        <v>262</v>
      </c>
      <c r="B103" s="129" t="s">
        <v>285</v>
      </c>
      <c r="C103" s="129" t="s">
        <v>379</v>
      </c>
      <c r="D103" s="135"/>
      <c r="E103" s="135"/>
      <c r="F103" s="132">
        <f t="shared" si="5"/>
        <v>0</v>
      </c>
    </row>
    <row r="104" spans="1:6" s="133" customFormat="1" ht="12" hidden="1">
      <c r="A104" s="134" t="s">
        <v>289</v>
      </c>
      <c r="B104" s="129" t="s">
        <v>285</v>
      </c>
      <c r="C104" s="129" t="s">
        <v>380</v>
      </c>
      <c r="D104" s="135"/>
      <c r="E104" s="135"/>
      <c r="F104" s="132">
        <f t="shared" si="5"/>
        <v>0</v>
      </c>
    </row>
    <row r="105" spans="1:6" s="133" customFormat="1" ht="0.75" customHeight="1" hidden="1">
      <c r="A105" s="128" t="s">
        <v>381</v>
      </c>
      <c r="B105" s="129" t="s">
        <v>285</v>
      </c>
      <c r="C105" s="129" t="s">
        <v>382</v>
      </c>
      <c r="D105" s="135"/>
      <c r="E105" s="135"/>
      <c r="F105" s="132">
        <f t="shared" si="5"/>
        <v>0</v>
      </c>
    </row>
    <row r="106" spans="1:6" s="133" customFormat="1" ht="12" hidden="1">
      <c r="A106" s="134" t="s">
        <v>262</v>
      </c>
      <c r="B106" s="129" t="s">
        <v>285</v>
      </c>
      <c r="C106" s="129" t="s">
        <v>383</v>
      </c>
      <c r="D106" s="135"/>
      <c r="E106" s="135"/>
      <c r="F106" s="132">
        <f t="shared" si="5"/>
        <v>0</v>
      </c>
    </row>
    <row r="107" spans="1:6" s="133" customFormat="1" ht="0.75" customHeight="1" hidden="1">
      <c r="A107" s="134" t="s">
        <v>289</v>
      </c>
      <c r="B107" s="129" t="s">
        <v>285</v>
      </c>
      <c r="C107" s="129" t="s">
        <v>384</v>
      </c>
      <c r="D107" s="135"/>
      <c r="E107" s="135"/>
      <c r="F107" s="132">
        <f t="shared" si="5"/>
        <v>0</v>
      </c>
    </row>
    <row r="108" spans="1:6" s="133" customFormat="1" ht="0.75" customHeight="1" hidden="1">
      <c r="A108" s="140" t="s">
        <v>385</v>
      </c>
      <c r="B108" s="129" t="s">
        <v>285</v>
      </c>
      <c r="C108" s="129" t="s">
        <v>386</v>
      </c>
      <c r="D108" s="135"/>
      <c r="E108" s="135"/>
      <c r="F108" s="132">
        <f t="shared" si="5"/>
        <v>0</v>
      </c>
    </row>
    <row r="109" spans="1:6" s="133" customFormat="1" ht="12" hidden="1">
      <c r="A109" s="134" t="s">
        <v>262</v>
      </c>
      <c r="B109" s="129" t="s">
        <v>285</v>
      </c>
      <c r="C109" s="129" t="s">
        <v>387</v>
      </c>
      <c r="D109" s="135"/>
      <c r="E109" s="135"/>
      <c r="F109" s="132">
        <f t="shared" si="5"/>
        <v>0</v>
      </c>
    </row>
    <row r="110" spans="1:6" s="133" customFormat="1" ht="0.75" customHeight="1" hidden="1">
      <c r="A110" s="134" t="s">
        <v>289</v>
      </c>
      <c r="B110" s="129" t="s">
        <v>285</v>
      </c>
      <c r="C110" s="129" t="s">
        <v>388</v>
      </c>
      <c r="D110" s="135"/>
      <c r="E110" s="135"/>
      <c r="F110" s="132">
        <f t="shared" si="5"/>
        <v>0</v>
      </c>
    </row>
    <row r="111" spans="1:6" s="133" customFormat="1" ht="25.5" hidden="1">
      <c r="A111" s="140" t="s">
        <v>389</v>
      </c>
      <c r="B111" s="129" t="s">
        <v>285</v>
      </c>
      <c r="C111" s="129" t="s">
        <v>390</v>
      </c>
      <c r="D111" s="135"/>
      <c r="E111" s="135"/>
      <c r="F111" s="132">
        <f t="shared" si="5"/>
        <v>0</v>
      </c>
    </row>
    <row r="112" spans="1:6" s="133" customFormat="1" ht="0.75" customHeight="1" hidden="1">
      <c r="A112" s="134" t="s">
        <v>262</v>
      </c>
      <c r="B112" s="129" t="s">
        <v>285</v>
      </c>
      <c r="C112" s="129" t="s">
        <v>391</v>
      </c>
      <c r="D112" s="135"/>
      <c r="E112" s="135"/>
      <c r="F112" s="132">
        <f t="shared" si="5"/>
        <v>0</v>
      </c>
    </row>
    <row r="113" spans="1:6" s="133" customFormat="1" ht="12" hidden="1">
      <c r="A113" s="134" t="s">
        <v>289</v>
      </c>
      <c r="B113" s="129" t="s">
        <v>285</v>
      </c>
      <c r="C113" s="129" t="s">
        <v>392</v>
      </c>
      <c r="D113" s="135"/>
      <c r="E113" s="135"/>
      <c r="F113" s="132">
        <f t="shared" si="5"/>
        <v>0</v>
      </c>
    </row>
    <row r="114" spans="1:6" s="133" customFormat="1" ht="19.5" customHeight="1">
      <c r="A114" s="128" t="s">
        <v>393</v>
      </c>
      <c r="B114" s="129" t="s">
        <v>285</v>
      </c>
      <c r="C114" s="129" t="s">
        <v>394</v>
      </c>
      <c r="D114" s="135">
        <f aca="true" t="shared" si="10" ref="D114:E116">D115</f>
        <v>74210</v>
      </c>
      <c r="E114" s="135">
        <f t="shared" si="10"/>
        <v>18552</v>
      </c>
      <c r="F114" s="132">
        <f t="shared" si="5"/>
        <v>55658</v>
      </c>
    </row>
    <row r="115" spans="1:6" s="133" customFormat="1" ht="12">
      <c r="A115" s="134" t="s">
        <v>262</v>
      </c>
      <c r="B115" s="129" t="s">
        <v>285</v>
      </c>
      <c r="C115" s="129" t="s">
        <v>395</v>
      </c>
      <c r="D115" s="135">
        <f t="shared" si="10"/>
        <v>74210</v>
      </c>
      <c r="E115" s="135">
        <f t="shared" si="10"/>
        <v>18552</v>
      </c>
      <c r="F115" s="132">
        <f>D115-E115</f>
        <v>55658</v>
      </c>
    </row>
    <row r="116" spans="1:6" s="133" customFormat="1" ht="24">
      <c r="A116" s="136" t="s">
        <v>284</v>
      </c>
      <c r="B116" s="129" t="s">
        <v>285</v>
      </c>
      <c r="C116" s="129" t="s">
        <v>396</v>
      </c>
      <c r="D116" s="135">
        <f t="shared" si="10"/>
        <v>74210</v>
      </c>
      <c r="E116" s="135">
        <f t="shared" si="10"/>
        <v>18552</v>
      </c>
      <c r="F116" s="132">
        <f>D116-E116</f>
        <v>55658</v>
      </c>
    </row>
    <row r="117" spans="1:6" s="133" customFormat="1" ht="24">
      <c r="A117" s="136" t="s">
        <v>287</v>
      </c>
      <c r="B117" s="129" t="s">
        <v>285</v>
      </c>
      <c r="C117" s="129" t="s">
        <v>397</v>
      </c>
      <c r="D117" s="135">
        <f>D123</f>
        <v>74210</v>
      </c>
      <c r="E117" s="135">
        <f>E123</f>
        <v>18552</v>
      </c>
      <c r="F117" s="132">
        <f>D117-E117</f>
        <v>55658</v>
      </c>
    </row>
    <row r="118" spans="1:6" s="133" customFormat="1" ht="12">
      <c r="A118" s="134"/>
      <c r="B118" s="129"/>
      <c r="C118" s="129"/>
      <c r="D118" s="135"/>
      <c r="E118" s="135"/>
      <c r="F118" s="132"/>
    </row>
    <row r="119" spans="1:6" s="133" customFormat="1" ht="12">
      <c r="A119" s="134"/>
      <c r="B119" s="129"/>
      <c r="C119" s="129"/>
      <c r="D119" s="135"/>
      <c r="E119" s="135"/>
      <c r="F119" s="132"/>
    </row>
    <row r="120" spans="1:6" s="133" customFormat="1" ht="36">
      <c r="A120" s="128" t="s">
        <v>393</v>
      </c>
      <c r="B120" s="129" t="s">
        <v>285</v>
      </c>
      <c r="C120" s="130" t="s">
        <v>398</v>
      </c>
      <c r="D120" s="135">
        <f aca="true" t="shared" si="11" ref="D120:E122">D121</f>
        <v>74210</v>
      </c>
      <c r="E120" s="135">
        <f t="shared" si="11"/>
        <v>18552</v>
      </c>
      <c r="F120" s="132">
        <f t="shared" si="5"/>
        <v>55658</v>
      </c>
    </row>
    <row r="121" spans="1:6" s="133" customFormat="1" ht="12">
      <c r="A121" s="134" t="s">
        <v>262</v>
      </c>
      <c r="B121" s="129" t="s">
        <v>285</v>
      </c>
      <c r="C121" s="129" t="s">
        <v>399</v>
      </c>
      <c r="D121" s="135">
        <f t="shared" si="11"/>
        <v>74210</v>
      </c>
      <c r="E121" s="135">
        <f t="shared" si="11"/>
        <v>18552</v>
      </c>
      <c r="F121" s="132">
        <f t="shared" si="5"/>
        <v>55658</v>
      </c>
    </row>
    <row r="122" spans="1:6" s="133" customFormat="1" ht="24">
      <c r="A122" s="136" t="s">
        <v>284</v>
      </c>
      <c r="B122" s="129" t="s">
        <v>285</v>
      </c>
      <c r="C122" s="129" t="s">
        <v>400</v>
      </c>
      <c r="D122" s="135">
        <f t="shared" si="11"/>
        <v>74210</v>
      </c>
      <c r="E122" s="135">
        <f t="shared" si="11"/>
        <v>18552</v>
      </c>
      <c r="F122" s="132"/>
    </row>
    <row r="123" spans="1:6" s="133" customFormat="1" ht="24">
      <c r="A123" s="136" t="s">
        <v>287</v>
      </c>
      <c r="B123" s="129" t="s">
        <v>285</v>
      </c>
      <c r="C123" s="129" t="s">
        <v>401</v>
      </c>
      <c r="D123" s="135">
        <v>74210</v>
      </c>
      <c r="E123" s="135">
        <v>18552</v>
      </c>
      <c r="F123" s="132"/>
    </row>
    <row r="124" spans="1:6" s="133" customFormat="1" ht="12">
      <c r="A124" s="136" t="s">
        <v>402</v>
      </c>
      <c r="B124" s="129" t="s">
        <v>285</v>
      </c>
      <c r="C124" s="129" t="s">
        <v>403</v>
      </c>
      <c r="D124" s="135">
        <f>D125</f>
        <v>47000</v>
      </c>
      <c r="E124" s="135"/>
      <c r="F124" s="132"/>
    </row>
    <row r="125" spans="1:6" s="133" customFormat="1" ht="12">
      <c r="A125" s="134" t="s">
        <v>262</v>
      </c>
      <c r="B125" s="129" t="s">
        <v>285</v>
      </c>
      <c r="C125" s="129" t="s">
        <v>404</v>
      </c>
      <c r="D125" s="135">
        <f>D126</f>
        <v>47000</v>
      </c>
      <c r="E125" s="135"/>
      <c r="F125" s="132"/>
    </row>
    <row r="126" spans="1:6" s="133" customFormat="1" ht="12">
      <c r="A126" s="134" t="s">
        <v>289</v>
      </c>
      <c r="B126" s="129" t="s">
        <v>285</v>
      </c>
      <c r="C126" s="129" t="s">
        <v>405</v>
      </c>
      <c r="D126" s="135">
        <v>47000</v>
      </c>
      <c r="E126" s="135"/>
      <c r="F126" s="132"/>
    </row>
    <row r="127" spans="1:6" s="133" customFormat="1" ht="12">
      <c r="A127" s="128" t="s">
        <v>406</v>
      </c>
      <c r="B127" s="129" t="s">
        <v>285</v>
      </c>
      <c r="C127" s="129" t="s">
        <v>407</v>
      </c>
      <c r="D127" s="135">
        <f>D128+D135</f>
        <v>218243</v>
      </c>
      <c r="E127" s="135">
        <f>E128+E135</f>
        <v>0</v>
      </c>
      <c r="F127" s="132">
        <f t="shared" si="5"/>
        <v>218243</v>
      </c>
    </row>
    <row r="128" spans="1:6" s="133" customFormat="1" ht="12">
      <c r="A128" s="134" t="s">
        <v>262</v>
      </c>
      <c r="B128" s="129" t="s">
        <v>285</v>
      </c>
      <c r="C128" s="129" t="s">
        <v>408</v>
      </c>
      <c r="D128" s="135">
        <f>D129+D133+D132</f>
        <v>188243</v>
      </c>
      <c r="E128" s="135">
        <f>E129+E132+E133</f>
        <v>0</v>
      </c>
      <c r="F128" s="132">
        <f t="shared" si="5"/>
        <v>188243</v>
      </c>
    </row>
    <row r="129" spans="1:6" s="133" customFormat="1" ht="12">
      <c r="A129" s="134" t="s">
        <v>272</v>
      </c>
      <c r="B129" s="129" t="s">
        <v>285</v>
      </c>
      <c r="C129" s="129" t="s">
        <v>409</v>
      </c>
      <c r="D129" s="135">
        <f>D131</f>
        <v>0</v>
      </c>
      <c r="E129" s="135">
        <f>E130+E131</f>
        <v>0</v>
      </c>
      <c r="F129" s="132">
        <f t="shared" si="5"/>
        <v>0</v>
      </c>
    </row>
    <row r="130" spans="1:6" s="133" customFormat="1" ht="12">
      <c r="A130" s="134" t="s">
        <v>280</v>
      </c>
      <c r="B130" s="129" t="s">
        <v>285</v>
      </c>
      <c r="C130" s="129" t="s">
        <v>410</v>
      </c>
      <c r="D130" s="135">
        <f>D143</f>
        <v>0</v>
      </c>
      <c r="E130" s="135">
        <f>E143</f>
        <v>0</v>
      </c>
      <c r="F130" s="132">
        <f t="shared" si="5"/>
        <v>0</v>
      </c>
    </row>
    <row r="131" spans="1:6" s="133" customFormat="1" ht="12">
      <c r="A131" s="134" t="s">
        <v>282</v>
      </c>
      <c r="B131" s="129" t="s">
        <v>285</v>
      </c>
      <c r="C131" s="129" t="s">
        <v>411</v>
      </c>
      <c r="D131" s="135">
        <f>D144+D162+D151+D153</f>
        <v>0</v>
      </c>
      <c r="E131" s="135">
        <f>E144+E162+E152+E153</f>
        <v>0</v>
      </c>
      <c r="F131" s="132">
        <f t="shared" si="5"/>
        <v>0</v>
      </c>
    </row>
    <row r="132" spans="1:6" s="133" customFormat="1" ht="12">
      <c r="A132" s="134" t="s">
        <v>289</v>
      </c>
      <c r="B132" s="129" t="s">
        <v>285</v>
      </c>
      <c r="C132" s="129" t="s">
        <v>412</v>
      </c>
      <c r="D132" s="135">
        <f>D149+D139</f>
        <v>153000</v>
      </c>
      <c r="E132" s="135">
        <f>E149+E139</f>
        <v>0</v>
      </c>
      <c r="F132" s="132">
        <f t="shared" si="5"/>
        <v>153000</v>
      </c>
    </row>
    <row r="133" spans="1:6" s="133" customFormat="1" ht="24">
      <c r="A133" s="136" t="s">
        <v>284</v>
      </c>
      <c r="B133" s="129" t="s">
        <v>285</v>
      </c>
      <c r="C133" s="129" t="s">
        <v>413</v>
      </c>
      <c r="D133" s="135">
        <f>D134</f>
        <v>35243</v>
      </c>
      <c r="E133" s="135">
        <f>E134</f>
        <v>0</v>
      </c>
      <c r="F133" s="132"/>
    </row>
    <row r="134" spans="1:6" s="133" customFormat="1" ht="24">
      <c r="A134" s="136" t="s">
        <v>287</v>
      </c>
      <c r="B134" s="129" t="s">
        <v>285</v>
      </c>
      <c r="C134" s="129" t="s">
        <v>414</v>
      </c>
      <c r="D134" s="135">
        <f>D157</f>
        <v>35243</v>
      </c>
      <c r="E134" s="135"/>
      <c r="F134" s="132"/>
    </row>
    <row r="135" spans="1:6" s="133" customFormat="1" ht="12">
      <c r="A135" s="134" t="s">
        <v>291</v>
      </c>
      <c r="B135" s="129" t="s">
        <v>285</v>
      </c>
      <c r="C135" s="129" t="s">
        <v>415</v>
      </c>
      <c r="D135" s="135">
        <f>D136</f>
        <v>30000</v>
      </c>
      <c r="E135" s="135">
        <f>E136</f>
        <v>0</v>
      </c>
      <c r="F135" s="132">
        <f t="shared" si="5"/>
        <v>30000</v>
      </c>
    </row>
    <row r="136" spans="1:6" s="133" customFormat="1" ht="12">
      <c r="A136" s="134" t="s">
        <v>416</v>
      </c>
      <c r="B136" s="129" t="s">
        <v>285</v>
      </c>
      <c r="C136" s="129" t="s">
        <v>417</v>
      </c>
      <c r="D136" s="135">
        <f>D146+D164</f>
        <v>30000</v>
      </c>
      <c r="E136" s="135">
        <f>E164</f>
        <v>0</v>
      </c>
      <c r="F136" s="132">
        <f t="shared" si="5"/>
        <v>30000</v>
      </c>
    </row>
    <row r="137" spans="1:6" s="133" customFormat="1" ht="12">
      <c r="A137" s="134"/>
      <c r="B137" s="129" t="s">
        <v>285</v>
      </c>
      <c r="C137" s="129" t="s">
        <v>418</v>
      </c>
      <c r="D137" s="135"/>
      <c r="E137" s="135"/>
      <c r="F137" s="132"/>
    </row>
    <row r="138" spans="1:6" s="133" customFormat="1" ht="12">
      <c r="A138" s="134" t="s">
        <v>262</v>
      </c>
      <c r="B138" s="129" t="s">
        <v>285</v>
      </c>
      <c r="C138" s="129" t="s">
        <v>419</v>
      </c>
      <c r="D138" s="135"/>
      <c r="E138" s="135"/>
      <c r="F138" s="132"/>
    </row>
    <row r="139" spans="1:6" s="133" customFormat="1" ht="12">
      <c r="A139" s="134" t="s">
        <v>289</v>
      </c>
      <c r="B139" s="129" t="s">
        <v>285</v>
      </c>
      <c r="C139" s="129" t="s">
        <v>420</v>
      </c>
      <c r="D139" s="135"/>
      <c r="E139" s="135"/>
      <c r="F139" s="132">
        <f t="shared" si="5"/>
        <v>0</v>
      </c>
    </row>
    <row r="140" spans="1:6" s="133" customFormat="1" ht="12">
      <c r="A140" s="128" t="s">
        <v>406</v>
      </c>
      <c r="B140" s="129" t="s">
        <v>285</v>
      </c>
      <c r="C140" s="129" t="s">
        <v>421</v>
      </c>
      <c r="D140" s="135">
        <f>D141+D145</f>
        <v>0</v>
      </c>
      <c r="E140" s="135">
        <f>E141+E145</f>
        <v>0</v>
      </c>
      <c r="F140" s="132">
        <f t="shared" si="5"/>
        <v>0</v>
      </c>
    </row>
    <row r="141" spans="1:6" s="133" customFormat="1" ht="12">
      <c r="A141" s="134" t="s">
        <v>262</v>
      </c>
      <c r="B141" s="129" t="s">
        <v>285</v>
      </c>
      <c r="C141" s="129" t="s">
        <v>422</v>
      </c>
      <c r="D141" s="135"/>
      <c r="E141" s="135">
        <f>E142</f>
        <v>0</v>
      </c>
      <c r="F141" s="132">
        <f t="shared" si="5"/>
        <v>0</v>
      </c>
    </row>
    <row r="142" spans="1:6" s="133" customFormat="1" ht="12">
      <c r="A142" s="134" t="s">
        <v>272</v>
      </c>
      <c r="B142" s="129" t="s">
        <v>285</v>
      </c>
      <c r="C142" s="129" t="s">
        <v>423</v>
      </c>
      <c r="D142" s="135">
        <f>D143+D144</f>
        <v>0</v>
      </c>
      <c r="E142" s="135">
        <f>E143+E144</f>
        <v>0</v>
      </c>
      <c r="F142" s="132">
        <f t="shared" si="5"/>
        <v>0</v>
      </c>
    </row>
    <row r="143" spans="1:6" s="133" customFormat="1" ht="12">
      <c r="A143" s="134" t="s">
        <v>280</v>
      </c>
      <c r="B143" s="129" t="s">
        <v>285</v>
      </c>
      <c r="C143" s="129" t="s">
        <v>424</v>
      </c>
      <c r="D143" s="135"/>
      <c r="E143" s="135"/>
      <c r="F143" s="132">
        <f t="shared" si="5"/>
        <v>0</v>
      </c>
    </row>
    <row r="144" spans="1:6" s="133" customFormat="1" ht="12">
      <c r="A144" s="134" t="s">
        <v>289</v>
      </c>
      <c r="B144" s="129" t="s">
        <v>285</v>
      </c>
      <c r="C144" s="129" t="s">
        <v>425</v>
      </c>
      <c r="D144" s="135"/>
      <c r="E144" s="135"/>
      <c r="F144" s="132">
        <f t="shared" si="5"/>
        <v>0</v>
      </c>
    </row>
    <row r="145" spans="1:6" s="133" customFormat="1" ht="12">
      <c r="A145" s="134" t="s">
        <v>291</v>
      </c>
      <c r="B145" s="129" t="s">
        <v>285</v>
      </c>
      <c r="C145" s="129" t="s">
        <v>426</v>
      </c>
      <c r="D145" s="135">
        <f>D146</f>
        <v>0</v>
      </c>
      <c r="E145" s="135">
        <f>E146</f>
        <v>0</v>
      </c>
      <c r="F145" s="132">
        <f t="shared" si="5"/>
        <v>0</v>
      </c>
    </row>
    <row r="146" spans="1:6" s="133" customFormat="1" ht="12">
      <c r="A146" s="134" t="s">
        <v>427</v>
      </c>
      <c r="B146" s="129" t="s">
        <v>285</v>
      </c>
      <c r="C146" s="129" t="s">
        <v>428</v>
      </c>
      <c r="D146" s="135"/>
      <c r="E146" s="135"/>
      <c r="F146" s="132">
        <f t="shared" si="5"/>
        <v>0</v>
      </c>
    </row>
    <row r="147" spans="1:6" s="133" customFormat="1" ht="12">
      <c r="A147" s="128" t="s">
        <v>406</v>
      </c>
      <c r="B147" s="129" t="s">
        <v>285</v>
      </c>
      <c r="C147" s="129" t="s">
        <v>429</v>
      </c>
      <c r="D147" s="135">
        <f>D148</f>
        <v>153000</v>
      </c>
      <c r="E147" s="135">
        <f>E148</f>
        <v>0</v>
      </c>
      <c r="F147" s="132">
        <f t="shared" si="5"/>
        <v>153000</v>
      </c>
    </row>
    <row r="148" spans="1:6" s="133" customFormat="1" ht="12">
      <c r="A148" s="134" t="s">
        <v>262</v>
      </c>
      <c r="B148" s="129" t="s">
        <v>285</v>
      </c>
      <c r="C148" s="129" t="s">
        <v>430</v>
      </c>
      <c r="D148" s="135">
        <f>D149</f>
        <v>153000</v>
      </c>
      <c r="E148" s="135">
        <f>E149</f>
        <v>0</v>
      </c>
      <c r="F148" s="132">
        <f t="shared" si="5"/>
        <v>153000</v>
      </c>
    </row>
    <row r="149" spans="1:6" s="133" customFormat="1" ht="12">
      <c r="A149" s="134" t="s">
        <v>289</v>
      </c>
      <c r="B149" s="129" t="s">
        <v>285</v>
      </c>
      <c r="C149" s="129" t="s">
        <v>431</v>
      </c>
      <c r="D149" s="135">
        <v>153000</v>
      </c>
      <c r="E149" s="135"/>
      <c r="F149" s="132">
        <f t="shared" si="5"/>
        <v>153000</v>
      </c>
    </row>
    <row r="150" spans="1:6" s="133" customFormat="1" ht="12">
      <c r="A150" s="134"/>
      <c r="B150" s="129" t="s">
        <v>285</v>
      </c>
      <c r="C150" s="129" t="s">
        <v>432</v>
      </c>
      <c r="D150" s="135">
        <f>D151</f>
        <v>0</v>
      </c>
      <c r="E150" s="135">
        <f>E151</f>
        <v>0</v>
      </c>
      <c r="F150" s="132"/>
    </row>
    <row r="151" spans="1:6" s="133" customFormat="1" ht="12">
      <c r="A151" s="134" t="s">
        <v>262</v>
      </c>
      <c r="B151" s="129" t="s">
        <v>285</v>
      </c>
      <c r="C151" s="129" t="s">
        <v>433</v>
      </c>
      <c r="D151" s="135">
        <f>D152</f>
        <v>0</v>
      </c>
      <c r="E151" s="135">
        <f>E152</f>
        <v>0</v>
      </c>
      <c r="F151" s="132"/>
    </row>
    <row r="152" spans="1:6" s="133" customFormat="1" ht="12">
      <c r="A152" s="134" t="s">
        <v>434</v>
      </c>
      <c r="B152" s="129" t="s">
        <v>285</v>
      </c>
      <c r="C152" s="129" t="s">
        <v>433</v>
      </c>
      <c r="D152" s="135"/>
      <c r="E152" s="135"/>
      <c r="F152" s="132"/>
    </row>
    <row r="153" spans="1:6" s="133" customFormat="1" ht="12">
      <c r="A153" s="134" t="s">
        <v>434</v>
      </c>
      <c r="B153" s="129" t="s">
        <v>285</v>
      </c>
      <c r="C153" s="129" t="s">
        <v>435</v>
      </c>
      <c r="D153" s="135"/>
      <c r="E153" s="135"/>
      <c r="F153" s="132"/>
    </row>
    <row r="154" spans="1:6" s="133" customFormat="1" ht="72">
      <c r="A154" s="138" t="s">
        <v>372</v>
      </c>
      <c r="B154" s="129" t="s">
        <v>285</v>
      </c>
      <c r="C154" s="130" t="s">
        <v>436</v>
      </c>
      <c r="D154" s="135">
        <f aca="true" t="shared" si="12" ref="D154:E156">D155</f>
        <v>35243</v>
      </c>
      <c r="E154" s="135">
        <f t="shared" si="12"/>
        <v>8810</v>
      </c>
      <c r="F154" s="132">
        <f>D154-E154</f>
        <v>26433</v>
      </c>
    </row>
    <row r="155" spans="1:6" s="133" customFormat="1" ht="12">
      <c r="A155" s="138" t="s">
        <v>262</v>
      </c>
      <c r="B155" s="129" t="s">
        <v>285</v>
      </c>
      <c r="C155" s="129" t="s">
        <v>437</v>
      </c>
      <c r="D155" s="135">
        <f t="shared" si="12"/>
        <v>35243</v>
      </c>
      <c r="E155" s="135">
        <f t="shared" si="12"/>
        <v>8810</v>
      </c>
      <c r="F155" s="132">
        <f>D155-E155</f>
        <v>26433</v>
      </c>
    </row>
    <row r="156" spans="1:6" s="133" customFormat="1" ht="24">
      <c r="A156" s="136" t="s">
        <v>284</v>
      </c>
      <c r="B156" s="129" t="s">
        <v>285</v>
      </c>
      <c r="C156" s="129" t="s">
        <v>438</v>
      </c>
      <c r="D156" s="135">
        <f t="shared" si="12"/>
        <v>35243</v>
      </c>
      <c r="E156" s="135">
        <f t="shared" si="12"/>
        <v>8810</v>
      </c>
      <c r="F156" s="132">
        <f>D156-E156</f>
        <v>26433</v>
      </c>
    </row>
    <row r="157" spans="1:6" s="133" customFormat="1" ht="24">
      <c r="A157" s="136" t="s">
        <v>287</v>
      </c>
      <c r="B157" s="129" t="s">
        <v>285</v>
      </c>
      <c r="C157" s="129" t="s">
        <v>439</v>
      </c>
      <c r="D157" s="135">
        <v>35243</v>
      </c>
      <c r="E157" s="135">
        <v>8810</v>
      </c>
      <c r="F157" s="132">
        <f>D157-E157</f>
        <v>26433</v>
      </c>
    </row>
    <row r="158" spans="1:6" s="133" customFormat="1" ht="12">
      <c r="A158" s="136"/>
      <c r="B158" s="129"/>
      <c r="C158" s="129"/>
      <c r="D158" s="135"/>
      <c r="E158" s="135"/>
      <c r="F158" s="132"/>
    </row>
    <row r="159" spans="1:6" s="133" customFormat="1" ht="12">
      <c r="A159" s="138" t="s">
        <v>440</v>
      </c>
      <c r="B159" s="129" t="s">
        <v>285</v>
      </c>
      <c r="C159" s="130" t="s">
        <v>441</v>
      </c>
      <c r="D159" s="135">
        <f>D160+D163</f>
        <v>30000</v>
      </c>
      <c r="E159" s="135">
        <f>E163</f>
        <v>0</v>
      </c>
      <c r="F159" s="132">
        <f>D159-E159</f>
        <v>30000</v>
      </c>
    </row>
    <row r="160" spans="1:6" s="133" customFormat="1" ht="12">
      <c r="A160" s="138" t="s">
        <v>262</v>
      </c>
      <c r="B160" s="129" t="s">
        <v>285</v>
      </c>
      <c r="C160" s="129" t="s">
        <v>442</v>
      </c>
      <c r="D160" s="135">
        <f>D161</f>
        <v>0</v>
      </c>
      <c r="E160" s="135"/>
      <c r="F160" s="132"/>
    </row>
    <row r="161" spans="1:6" s="133" customFormat="1" ht="12">
      <c r="A161" s="134" t="s">
        <v>272</v>
      </c>
      <c r="B161" s="129" t="s">
        <v>285</v>
      </c>
      <c r="C161" s="129" t="s">
        <v>443</v>
      </c>
      <c r="D161" s="135">
        <f>D162</f>
        <v>0</v>
      </c>
      <c r="E161" s="135"/>
      <c r="F161" s="132"/>
    </row>
    <row r="162" spans="1:6" s="133" customFormat="1" ht="12">
      <c r="A162" s="134" t="s">
        <v>289</v>
      </c>
      <c r="B162" s="129" t="s">
        <v>285</v>
      </c>
      <c r="C162" s="129" t="s">
        <v>444</v>
      </c>
      <c r="D162" s="135"/>
      <c r="E162" s="135"/>
      <c r="F162" s="132"/>
    </row>
    <row r="163" spans="1:6" s="133" customFormat="1" ht="12">
      <c r="A163" s="134" t="s">
        <v>291</v>
      </c>
      <c r="B163" s="129" t="s">
        <v>285</v>
      </c>
      <c r="C163" s="129" t="s">
        <v>445</v>
      </c>
      <c r="D163" s="135">
        <f>D164</f>
        <v>30000</v>
      </c>
      <c r="E163" s="135">
        <f>E164</f>
        <v>0</v>
      </c>
      <c r="F163" s="132">
        <f>D163-E163</f>
        <v>30000</v>
      </c>
    </row>
    <row r="164" spans="1:6" s="133" customFormat="1" ht="12">
      <c r="A164" s="134" t="s">
        <v>416</v>
      </c>
      <c r="B164" s="129" t="s">
        <v>285</v>
      </c>
      <c r="C164" s="129" t="s">
        <v>446</v>
      </c>
      <c r="D164" s="135">
        <v>30000</v>
      </c>
      <c r="E164" s="135"/>
      <c r="F164" s="132">
        <f>D164-E164</f>
        <v>30000</v>
      </c>
    </row>
    <row r="165" spans="1:6" s="133" customFormat="1" ht="12">
      <c r="A165" s="134"/>
      <c r="B165" s="129"/>
      <c r="C165" s="129"/>
      <c r="D165" s="135"/>
      <c r="E165" s="135"/>
      <c r="F165" s="132"/>
    </row>
    <row r="166" spans="1:6" s="133" customFormat="1" ht="12">
      <c r="A166" s="128" t="s">
        <v>447</v>
      </c>
      <c r="B166" s="129" t="s">
        <v>285</v>
      </c>
      <c r="C166" s="130" t="s">
        <v>448</v>
      </c>
      <c r="D166" s="131">
        <f>D167+D177</f>
        <v>289900</v>
      </c>
      <c r="E166" s="131">
        <f>E167+E177</f>
        <v>0</v>
      </c>
      <c r="F166" s="132">
        <f t="shared" si="5"/>
        <v>289900</v>
      </c>
    </row>
    <row r="167" spans="1:6" s="133" customFormat="1" ht="12">
      <c r="A167" s="134" t="s">
        <v>262</v>
      </c>
      <c r="B167" s="129" t="s">
        <v>285</v>
      </c>
      <c r="C167" s="129" t="s">
        <v>449</v>
      </c>
      <c r="D167" s="135">
        <f>D168+D171</f>
        <v>277680</v>
      </c>
      <c r="E167" s="135">
        <f>E168</f>
        <v>0</v>
      </c>
      <c r="F167" s="132">
        <f t="shared" si="5"/>
        <v>277680</v>
      </c>
    </row>
    <row r="168" spans="1:6" s="133" customFormat="1" ht="12">
      <c r="A168" s="134" t="s">
        <v>264</v>
      </c>
      <c r="B168" s="129" t="s">
        <v>285</v>
      </c>
      <c r="C168" s="129" t="s">
        <v>450</v>
      </c>
      <c r="D168" s="135">
        <f>D169+D170</f>
        <v>259560</v>
      </c>
      <c r="E168" s="135">
        <f>E169+E170</f>
        <v>0</v>
      </c>
      <c r="F168" s="132">
        <f t="shared" si="5"/>
        <v>259560</v>
      </c>
    </row>
    <row r="169" spans="1:6" s="133" customFormat="1" ht="12">
      <c r="A169" s="134" t="s">
        <v>266</v>
      </c>
      <c r="B169" s="129" t="s">
        <v>285</v>
      </c>
      <c r="C169" s="129" t="s">
        <v>451</v>
      </c>
      <c r="D169" s="135">
        <f>D191</f>
        <v>199355</v>
      </c>
      <c r="E169" s="135">
        <f>E191</f>
        <v>0</v>
      </c>
      <c r="F169" s="132">
        <f t="shared" si="5"/>
        <v>199355</v>
      </c>
    </row>
    <row r="170" spans="1:6" s="133" customFormat="1" ht="12">
      <c r="A170" s="134" t="s">
        <v>270</v>
      </c>
      <c r="B170" s="129" t="s">
        <v>285</v>
      </c>
      <c r="C170" s="129" t="s">
        <v>452</v>
      </c>
      <c r="D170" s="135">
        <f>D192</f>
        <v>60205</v>
      </c>
      <c r="E170" s="135">
        <f>E192</f>
        <v>0</v>
      </c>
      <c r="F170" s="132">
        <f t="shared" si="5"/>
        <v>60205</v>
      </c>
    </row>
    <row r="171" spans="1:6" s="133" customFormat="1" ht="13.5" customHeight="1">
      <c r="A171" s="134" t="s">
        <v>272</v>
      </c>
      <c r="B171" s="129" t="s">
        <v>285</v>
      </c>
      <c r="C171" s="129" t="s">
        <v>453</v>
      </c>
      <c r="D171" s="135">
        <f>D197</f>
        <v>18120</v>
      </c>
      <c r="E171" s="135"/>
      <c r="F171" s="132">
        <f t="shared" si="5"/>
        <v>18120</v>
      </c>
    </row>
    <row r="172" spans="1:6" s="133" customFormat="1" ht="0.75" customHeight="1" hidden="1">
      <c r="A172" s="134" t="s">
        <v>274</v>
      </c>
      <c r="B172" s="129" t="s">
        <v>285</v>
      </c>
      <c r="C172" s="129" t="s">
        <v>454</v>
      </c>
      <c r="D172" s="135"/>
      <c r="E172" s="135"/>
      <c r="F172" s="132">
        <f t="shared" si="5"/>
        <v>0</v>
      </c>
    </row>
    <row r="173" spans="1:6" s="133" customFormat="1" ht="14.25" customHeight="1" hidden="1">
      <c r="A173" s="134" t="s">
        <v>455</v>
      </c>
      <c r="B173" s="129" t="s">
        <v>285</v>
      </c>
      <c r="C173" s="129" t="s">
        <v>456</v>
      </c>
      <c r="D173" s="135"/>
      <c r="E173" s="135"/>
      <c r="F173" s="132">
        <f t="shared" si="5"/>
        <v>0</v>
      </c>
    </row>
    <row r="174" spans="1:6" s="133" customFormat="1" ht="0.75" customHeight="1" hidden="1">
      <c r="A174" s="134" t="s">
        <v>278</v>
      </c>
      <c r="B174" s="129" t="s">
        <v>285</v>
      </c>
      <c r="C174" s="129" t="s">
        <v>457</v>
      </c>
      <c r="D174" s="135"/>
      <c r="E174" s="135"/>
      <c r="F174" s="132">
        <f t="shared" si="5"/>
        <v>0</v>
      </c>
    </row>
    <row r="175" spans="1:6" s="133" customFormat="1" ht="1.5" customHeight="1" hidden="1">
      <c r="A175" s="134" t="s">
        <v>282</v>
      </c>
      <c r="B175" s="129" t="s">
        <v>285</v>
      </c>
      <c r="C175" s="129" t="s">
        <v>458</v>
      </c>
      <c r="D175" s="135"/>
      <c r="E175" s="135"/>
      <c r="F175" s="132">
        <f t="shared" si="5"/>
        <v>0</v>
      </c>
    </row>
    <row r="176" spans="1:6" s="133" customFormat="1" ht="12.75" customHeight="1">
      <c r="A176" s="134" t="s">
        <v>280</v>
      </c>
      <c r="B176" s="129" t="s">
        <v>285</v>
      </c>
      <c r="C176" s="129" t="s">
        <v>459</v>
      </c>
      <c r="D176" s="135">
        <f>D198</f>
        <v>2000</v>
      </c>
      <c r="E176" s="135"/>
      <c r="F176" s="132"/>
    </row>
    <row r="177" spans="1:6" s="133" customFormat="1" ht="11.25" customHeight="1">
      <c r="A177" s="134" t="s">
        <v>291</v>
      </c>
      <c r="B177" s="129" t="s">
        <v>285</v>
      </c>
      <c r="C177" s="129" t="s">
        <v>460</v>
      </c>
      <c r="D177" s="135">
        <f>D178+D179</f>
        <v>12220</v>
      </c>
      <c r="E177" s="135">
        <f>E178+E179</f>
        <v>0</v>
      </c>
      <c r="F177" s="132">
        <f t="shared" si="5"/>
        <v>12220</v>
      </c>
    </row>
    <row r="178" spans="1:6" s="133" customFormat="1" ht="13.5" customHeight="1">
      <c r="A178" s="134" t="s">
        <v>461</v>
      </c>
      <c r="B178" s="129" t="s">
        <v>285</v>
      </c>
      <c r="C178" s="129" t="s">
        <v>462</v>
      </c>
      <c r="D178" s="135">
        <v>720</v>
      </c>
      <c r="E178" s="135">
        <f>E200</f>
        <v>0</v>
      </c>
      <c r="F178" s="132">
        <f t="shared" si="5"/>
        <v>720</v>
      </c>
    </row>
    <row r="179" spans="1:6" s="133" customFormat="1" ht="12" customHeight="1">
      <c r="A179" s="134" t="s">
        <v>463</v>
      </c>
      <c r="B179" s="129" t="s">
        <v>285</v>
      </c>
      <c r="C179" s="129" t="s">
        <v>464</v>
      </c>
      <c r="D179" s="135">
        <v>11500</v>
      </c>
      <c r="E179" s="135">
        <f>E201</f>
        <v>0</v>
      </c>
      <c r="F179" s="132">
        <f t="shared" si="5"/>
        <v>11500</v>
      </c>
    </row>
    <row r="180" spans="1:6" s="133" customFormat="1" ht="9" customHeight="1">
      <c r="A180" s="134"/>
      <c r="B180" s="129"/>
      <c r="C180" s="129"/>
      <c r="D180" s="135"/>
      <c r="E180" s="135"/>
      <c r="F180" s="132">
        <f t="shared" si="5"/>
        <v>0</v>
      </c>
    </row>
    <row r="181" spans="1:6" s="133" customFormat="1" ht="0.75" customHeight="1">
      <c r="A181" s="134"/>
      <c r="B181" s="129"/>
      <c r="C181" s="129"/>
      <c r="D181" s="135"/>
      <c r="E181" s="135"/>
      <c r="F181" s="132">
        <f t="shared" si="5"/>
        <v>0</v>
      </c>
    </row>
    <row r="182" spans="1:6" s="137" customFormat="1" ht="12" hidden="1">
      <c r="A182" s="128"/>
      <c r="B182" s="130"/>
      <c r="C182" s="130"/>
      <c r="D182" s="131"/>
      <c r="E182" s="131"/>
      <c r="F182" s="132">
        <f aca="true" t="shared" si="13" ref="F182:F248">SUM(D182-E182)</f>
        <v>0</v>
      </c>
    </row>
    <row r="183" spans="1:6" s="133" customFormat="1" ht="3" customHeight="1" hidden="1">
      <c r="A183" s="134"/>
      <c r="B183" s="129"/>
      <c r="C183" s="129"/>
      <c r="D183" s="135"/>
      <c r="E183" s="135"/>
      <c r="F183" s="132">
        <f t="shared" si="13"/>
        <v>0</v>
      </c>
    </row>
    <row r="184" spans="1:6" s="133" customFormat="1" ht="3" customHeight="1" hidden="1">
      <c r="A184" s="134"/>
      <c r="B184" s="129"/>
      <c r="C184" s="129"/>
      <c r="D184" s="135"/>
      <c r="E184" s="135"/>
      <c r="F184" s="132">
        <f t="shared" si="13"/>
        <v>0</v>
      </c>
    </row>
    <row r="185" spans="1:6" s="133" customFormat="1" ht="12" hidden="1">
      <c r="A185" s="134"/>
      <c r="B185" s="129"/>
      <c r="C185" s="129"/>
      <c r="D185" s="135"/>
      <c r="E185" s="135"/>
      <c r="F185" s="132">
        <f t="shared" si="13"/>
        <v>0</v>
      </c>
    </row>
    <row r="186" spans="1:6" s="133" customFormat="1" ht="12" hidden="1">
      <c r="A186" s="134"/>
      <c r="B186" s="129"/>
      <c r="C186" s="129"/>
      <c r="D186" s="135"/>
      <c r="E186" s="135"/>
      <c r="F186" s="132">
        <f t="shared" si="13"/>
        <v>0</v>
      </c>
    </row>
    <row r="187" spans="1:6" s="133" customFormat="1" ht="1.5" customHeight="1" hidden="1">
      <c r="A187" s="134"/>
      <c r="B187" s="129"/>
      <c r="C187" s="129"/>
      <c r="D187" s="135"/>
      <c r="E187" s="135"/>
      <c r="F187" s="132">
        <f t="shared" si="13"/>
        <v>0</v>
      </c>
    </row>
    <row r="188" spans="1:6" s="133" customFormat="1" ht="12.75" customHeight="1">
      <c r="A188" s="128" t="s">
        <v>465</v>
      </c>
      <c r="B188" s="129" t="s">
        <v>285</v>
      </c>
      <c r="C188" s="130" t="s">
        <v>466</v>
      </c>
      <c r="D188" s="131">
        <f>D189+D199</f>
        <v>289900</v>
      </c>
      <c r="E188" s="131">
        <f>E189+E199</f>
        <v>0</v>
      </c>
      <c r="F188" s="132">
        <f t="shared" si="13"/>
        <v>289900</v>
      </c>
    </row>
    <row r="189" spans="1:6" s="133" customFormat="1" ht="16.5" customHeight="1">
      <c r="A189" s="134" t="s">
        <v>467</v>
      </c>
      <c r="B189" s="129" t="s">
        <v>285</v>
      </c>
      <c r="C189" s="129" t="s">
        <v>468</v>
      </c>
      <c r="D189" s="135">
        <f>D190+D197</f>
        <v>277680</v>
      </c>
      <c r="E189" s="135">
        <f>E190</f>
        <v>0</v>
      </c>
      <c r="F189" s="132">
        <f t="shared" si="13"/>
        <v>277680</v>
      </c>
    </row>
    <row r="190" spans="1:6" s="133" customFormat="1" ht="12.75" customHeight="1">
      <c r="A190" s="134" t="s">
        <v>264</v>
      </c>
      <c r="B190" s="129" t="s">
        <v>285</v>
      </c>
      <c r="C190" s="129" t="s">
        <v>469</v>
      </c>
      <c r="D190" s="135">
        <f>D191+D192</f>
        <v>259560</v>
      </c>
      <c r="E190" s="135">
        <f>E191+E192</f>
        <v>0</v>
      </c>
      <c r="F190" s="132">
        <f t="shared" si="13"/>
        <v>259560</v>
      </c>
    </row>
    <row r="191" spans="1:6" s="133" customFormat="1" ht="13.5" customHeight="1">
      <c r="A191" s="134" t="s">
        <v>266</v>
      </c>
      <c r="B191" s="129" t="s">
        <v>285</v>
      </c>
      <c r="C191" s="129" t="s">
        <v>470</v>
      </c>
      <c r="D191" s="135">
        <f>D205</f>
        <v>199355</v>
      </c>
      <c r="E191" s="135">
        <f>E205</f>
        <v>0</v>
      </c>
      <c r="F191" s="132">
        <f t="shared" si="13"/>
        <v>199355</v>
      </c>
    </row>
    <row r="192" spans="1:6" s="133" customFormat="1" ht="16.5" customHeight="1">
      <c r="A192" s="134" t="s">
        <v>270</v>
      </c>
      <c r="B192" s="129" t="s">
        <v>285</v>
      </c>
      <c r="C192" s="129" t="s">
        <v>471</v>
      </c>
      <c r="D192" s="135">
        <f>D206</f>
        <v>60205</v>
      </c>
      <c r="E192" s="135">
        <f>E206</f>
        <v>0</v>
      </c>
      <c r="F192" s="132">
        <f t="shared" si="13"/>
        <v>60205</v>
      </c>
    </row>
    <row r="193" spans="1:6" s="133" customFormat="1" ht="0.75" customHeight="1" hidden="1">
      <c r="A193" s="134" t="s">
        <v>272</v>
      </c>
      <c r="B193" s="129" t="s">
        <v>285</v>
      </c>
      <c r="C193" s="129" t="s">
        <v>472</v>
      </c>
      <c r="D193" s="135"/>
      <c r="E193" s="135"/>
      <c r="F193" s="132">
        <f t="shared" si="13"/>
        <v>0</v>
      </c>
    </row>
    <row r="194" spans="1:6" s="133" customFormat="1" ht="14.25" customHeight="1" hidden="1">
      <c r="A194" s="134" t="s">
        <v>274</v>
      </c>
      <c r="B194" s="129" t="s">
        <v>285</v>
      </c>
      <c r="C194" s="129" t="s">
        <v>473</v>
      </c>
      <c r="D194" s="135"/>
      <c r="E194" s="135"/>
      <c r="F194" s="132">
        <f t="shared" si="13"/>
        <v>0</v>
      </c>
    </row>
    <row r="195" spans="1:6" s="133" customFormat="1" ht="14.25" customHeight="1" hidden="1">
      <c r="A195" s="134" t="s">
        <v>455</v>
      </c>
      <c r="B195" s="129" t="s">
        <v>285</v>
      </c>
      <c r="C195" s="129" t="s">
        <v>474</v>
      </c>
      <c r="D195" s="135"/>
      <c r="E195" s="135"/>
      <c r="F195" s="132">
        <f t="shared" si="13"/>
        <v>0</v>
      </c>
    </row>
    <row r="196" spans="1:6" s="133" customFormat="1" ht="14.25" customHeight="1" hidden="1">
      <c r="A196" s="134" t="s">
        <v>278</v>
      </c>
      <c r="B196" s="129" t="s">
        <v>285</v>
      </c>
      <c r="C196" s="129" t="s">
        <v>475</v>
      </c>
      <c r="D196" s="135"/>
      <c r="E196" s="135"/>
      <c r="F196" s="132">
        <f t="shared" si="13"/>
        <v>0</v>
      </c>
    </row>
    <row r="197" spans="1:6" s="133" customFormat="1" ht="14.25" customHeight="1">
      <c r="A197" s="134"/>
      <c r="B197" s="129" t="s">
        <v>285</v>
      </c>
      <c r="C197" s="129" t="s">
        <v>476</v>
      </c>
      <c r="D197" s="135">
        <f>D207</f>
        <v>18120</v>
      </c>
      <c r="E197" s="135"/>
      <c r="F197" s="132"/>
    </row>
    <row r="198" spans="1:6" s="133" customFormat="1" ht="15" customHeight="1">
      <c r="A198" s="134" t="s">
        <v>280</v>
      </c>
      <c r="B198" s="129" t="s">
        <v>285</v>
      </c>
      <c r="C198" s="129" t="s">
        <v>477</v>
      </c>
      <c r="D198" s="135">
        <f>D212</f>
        <v>2000</v>
      </c>
      <c r="E198" s="135"/>
      <c r="F198" s="132">
        <f t="shared" si="13"/>
        <v>2000</v>
      </c>
    </row>
    <row r="199" spans="1:6" s="133" customFormat="1" ht="13.5" customHeight="1">
      <c r="A199" s="134" t="s">
        <v>291</v>
      </c>
      <c r="B199" s="129" t="s">
        <v>285</v>
      </c>
      <c r="C199" s="129" t="s">
        <v>478</v>
      </c>
      <c r="D199" s="135">
        <f>D201</f>
        <v>12220</v>
      </c>
      <c r="E199" s="135">
        <f>E200+E201</f>
        <v>0</v>
      </c>
      <c r="F199" s="132">
        <f t="shared" si="13"/>
        <v>12220</v>
      </c>
    </row>
    <row r="200" spans="1:6" s="133" customFormat="1" ht="13.5" customHeight="1" hidden="1">
      <c r="A200" s="134" t="s">
        <v>461</v>
      </c>
      <c r="B200" s="129" t="s">
        <v>285</v>
      </c>
      <c r="C200" s="129" t="s">
        <v>479</v>
      </c>
      <c r="D200" s="135"/>
      <c r="E200" s="135">
        <f>E214</f>
        <v>0</v>
      </c>
      <c r="F200" s="132">
        <f t="shared" si="13"/>
        <v>0</v>
      </c>
    </row>
    <row r="201" spans="1:6" s="133" customFormat="1" ht="13.5" customHeight="1">
      <c r="A201" s="134" t="s">
        <v>463</v>
      </c>
      <c r="B201" s="129" t="s">
        <v>285</v>
      </c>
      <c r="C201" s="129" t="s">
        <v>480</v>
      </c>
      <c r="D201" s="135">
        <f>D215+D216</f>
        <v>12220</v>
      </c>
      <c r="E201" s="135">
        <f>E215</f>
        <v>0</v>
      </c>
      <c r="F201" s="132">
        <f t="shared" si="13"/>
        <v>12220</v>
      </c>
    </row>
    <row r="202" spans="1:6" s="133" customFormat="1" ht="12">
      <c r="A202" s="128" t="s">
        <v>465</v>
      </c>
      <c r="B202" s="129" t="s">
        <v>285</v>
      </c>
      <c r="C202" s="129" t="s">
        <v>481</v>
      </c>
      <c r="D202" s="135">
        <f>D203+D213</f>
        <v>289900</v>
      </c>
      <c r="E202" s="135">
        <f>E203+E213</f>
        <v>0</v>
      </c>
      <c r="F202" s="132">
        <f t="shared" si="13"/>
        <v>289900</v>
      </c>
    </row>
    <row r="203" spans="1:6" s="133" customFormat="1" ht="12">
      <c r="A203" s="134" t="s">
        <v>262</v>
      </c>
      <c r="B203" s="129" t="s">
        <v>285</v>
      </c>
      <c r="C203" s="129" t="s">
        <v>482</v>
      </c>
      <c r="D203" s="135">
        <f>D204+D207</f>
        <v>277680</v>
      </c>
      <c r="E203" s="135">
        <f>E204</f>
        <v>0</v>
      </c>
      <c r="F203" s="132">
        <f t="shared" si="13"/>
        <v>277680</v>
      </c>
    </row>
    <row r="204" spans="1:6" s="133" customFormat="1" ht="12">
      <c r="A204" s="134" t="s">
        <v>264</v>
      </c>
      <c r="B204" s="129" t="s">
        <v>285</v>
      </c>
      <c r="C204" s="129" t="s">
        <v>483</v>
      </c>
      <c r="D204" s="135">
        <f>D205+D206</f>
        <v>259560</v>
      </c>
      <c r="E204" s="135">
        <f>E205+E206</f>
        <v>0</v>
      </c>
      <c r="F204" s="132">
        <f t="shared" si="13"/>
        <v>259560</v>
      </c>
    </row>
    <row r="205" spans="1:6" s="133" customFormat="1" ht="12">
      <c r="A205" s="134" t="s">
        <v>266</v>
      </c>
      <c r="B205" s="129" t="s">
        <v>285</v>
      </c>
      <c r="C205" s="129" t="s">
        <v>484</v>
      </c>
      <c r="D205" s="135">
        <v>199355</v>
      </c>
      <c r="E205" s="135"/>
      <c r="F205" s="132">
        <f t="shared" si="13"/>
        <v>199355</v>
      </c>
    </row>
    <row r="206" spans="1:6" s="133" customFormat="1" ht="15.75" customHeight="1">
      <c r="A206" s="134" t="s">
        <v>270</v>
      </c>
      <c r="B206" s="129" t="s">
        <v>285</v>
      </c>
      <c r="C206" s="129" t="s">
        <v>485</v>
      </c>
      <c r="D206" s="135">
        <v>60205</v>
      </c>
      <c r="E206" s="135"/>
      <c r="F206" s="132">
        <f t="shared" si="13"/>
        <v>60205</v>
      </c>
    </row>
    <row r="207" spans="1:6" s="133" customFormat="1" ht="11.25" customHeight="1">
      <c r="A207" s="134" t="s">
        <v>272</v>
      </c>
      <c r="B207" s="129" t="s">
        <v>285</v>
      </c>
      <c r="C207" s="129" t="s">
        <v>486</v>
      </c>
      <c r="D207" s="135">
        <f>D209+D210+D211+D212</f>
        <v>18120</v>
      </c>
      <c r="E207" s="135"/>
      <c r="F207" s="132">
        <f t="shared" si="13"/>
        <v>18120</v>
      </c>
    </row>
    <row r="208" spans="1:6" s="133" customFormat="1" ht="12" hidden="1">
      <c r="A208" s="134" t="s">
        <v>274</v>
      </c>
      <c r="B208" s="129" t="s">
        <v>285</v>
      </c>
      <c r="C208" s="129" t="s">
        <v>487</v>
      </c>
      <c r="D208" s="135"/>
      <c r="E208" s="135"/>
      <c r="F208" s="132">
        <f t="shared" si="13"/>
        <v>0</v>
      </c>
    </row>
    <row r="209" spans="1:6" s="133" customFormat="1" ht="12">
      <c r="A209" s="134" t="s">
        <v>274</v>
      </c>
      <c r="B209" s="129" t="s">
        <v>285</v>
      </c>
      <c r="C209" s="129" t="s">
        <v>488</v>
      </c>
      <c r="D209" s="135">
        <v>5680</v>
      </c>
      <c r="E209" s="135"/>
      <c r="F209" s="132"/>
    </row>
    <row r="210" spans="1:6" s="133" customFormat="1" ht="10.5" customHeight="1">
      <c r="A210" s="134" t="s">
        <v>455</v>
      </c>
      <c r="B210" s="129" t="s">
        <v>285</v>
      </c>
      <c r="C210" s="129" t="s">
        <v>489</v>
      </c>
      <c r="D210" s="135">
        <v>6240</v>
      </c>
      <c r="E210" s="135"/>
      <c r="F210" s="132">
        <f t="shared" si="13"/>
        <v>6240</v>
      </c>
    </row>
    <row r="211" spans="1:6" s="133" customFormat="1" ht="24.75" customHeight="1">
      <c r="A211" s="134" t="s">
        <v>278</v>
      </c>
      <c r="B211" s="129" t="s">
        <v>285</v>
      </c>
      <c r="C211" s="129" t="s">
        <v>490</v>
      </c>
      <c r="D211" s="135">
        <v>4200</v>
      </c>
      <c r="E211" s="135"/>
      <c r="F211" s="132">
        <f t="shared" si="13"/>
        <v>4200</v>
      </c>
    </row>
    <row r="212" spans="1:6" s="133" customFormat="1" ht="19.5" customHeight="1">
      <c r="A212" s="134" t="s">
        <v>280</v>
      </c>
      <c r="B212" s="129"/>
      <c r="C212" s="129" t="s">
        <v>491</v>
      </c>
      <c r="D212" s="135">
        <v>2000</v>
      </c>
      <c r="E212" s="135"/>
      <c r="F212" s="132"/>
    </row>
    <row r="213" spans="1:6" s="133" customFormat="1" ht="11.25" customHeight="1">
      <c r="A213" s="134" t="s">
        <v>291</v>
      </c>
      <c r="B213" s="129" t="s">
        <v>285</v>
      </c>
      <c r="C213" s="129" t="s">
        <v>492</v>
      </c>
      <c r="D213" s="135">
        <f>D215+D216</f>
        <v>12220</v>
      </c>
      <c r="E213" s="135">
        <f>E214+E215</f>
        <v>0</v>
      </c>
      <c r="F213" s="132">
        <f t="shared" si="13"/>
        <v>12220</v>
      </c>
    </row>
    <row r="214" spans="1:6" s="133" customFormat="1" ht="1.5" customHeight="1" hidden="1">
      <c r="A214" s="134" t="s">
        <v>461</v>
      </c>
      <c r="B214" s="129" t="s">
        <v>285</v>
      </c>
      <c r="C214" s="129" t="s">
        <v>493</v>
      </c>
      <c r="D214" s="135"/>
      <c r="E214" s="135"/>
      <c r="F214" s="132">
        <f t="shared" si="13"/>
        <v>0</v>
      </c>
    </row>
    <row r="215" spans="1:6" s="133" customFormat="1" ht="12">
      <c r="A215" s="134" t="s">
        <v>463</v>
      </c>
      <c r="B215" s="129" t="s">
        <v>285</v>
      </c>
      <c r="C215" s="129" t="s">
        <v>494</v>
      </c>
      <c r="D215" s="135">
        <v>720</v>
      </c>
      <c r="E215" s="135"/>
      <c r="F215" s="132">
        <f t="shared" si="13"/>
        <v>720</v>
      </c>
    </row>
    <row r="216" spans="1:6" s="133" customFormat="1" ht="12" customHeight="1">
      <c r="A216" s="134" t="s">
        <v>463</v>
      </c>
      <c r="B216" s="129" t="s">
        <v>285</v>
      </c>
      <c r="C216" s="129" t="s">
        <v>495</v>
      </c>
      <c r="D216" s="135">
        <v>11500</v>
      </c>
      <c r="E216" s="135"/>
      <c r="F216" s="132">
        <f>SUM(D216-E216)</f>
        <v>11500</v>
      </c>
    </row>
    <row r="217" spans="1:6" s="133" customFormat="1" ht="1.5" customHeight="1" hidden="1">
      <c r="A217" s="128" t="s">
        <v>496</v>
      </c>
      <c r="B217" s="129">
        <v>200</v>
      </c>
      <c r="C217" s="130" t="s">
        <v>497</v>
      </c>
      <c r="D217" s="131"/>
      <c r="E217" s="131"/>
      <c r="F217" s="132">
        <f t="shared" si="13"/>
        <v>0</v>
      </c>
    </row>
    <row r="218" spans="1:6" s="133" customFormat="1" ht="4.5" customHeight="1" hidden="1">
      <c r="A218" s="134" t="s">
        <v>291</v>
      </c>
      <c r="B218" s="129">
        <v>200</v>
      </c>
      <c r="C218" s="129" t="s">
        <v>498</v>
      </c>
      <c r="D218" s="135"/>
      <c r="E218" s="131"/>
      <c r="F218" s="132">
        <f t="shared" si="13"/>
        <v>0</v>
      </c>
    </row>
    <row r="219" spans="1:6" s="133" customFormat="1" ht="0.75" customHeight="1">
      <c r="A219" s="134" t="s">
        <v>461</v>
      </c>
      <c r="B219" s="129">
        <v>200</v>
      </c>
      <c r="C219" s="129" t="s">
        <v>499</v>
      </c>
      <c r="D219" s="135"/>
      <c r="E219" s="135"/>
      <c r="F219" s="132">
        <f t="shared" si="13"/>
        <v>0</v>
      </c>
    </row>
    <row r="220" spans="1:6" s="133" customFormat="1" ht="3.75" customHeight="1" hidden="1">
      <c r="A220" s="134" t="s">
        <v>461</v>
      </c>
      <c r="B220" s="129" t="s">
        <v>285</v>
      </c>
      <c r="C220" s="129" t="s">
        <v>499</v>
      </c>
      <c r="D220" s="135"/>
      <c r="E220" s="135"/>
      <c r="F220" s="132">
        <f t="shared" si="13"/>
        <v>0</v>
      </c>
    </row>
    <row r="221" spans="1:6" s="133" customFormat="1" ht="3.75" customHeight="1" hidden="1">
      <c r="A221" s="134"/>
      <c r="B221" s="129"/>
      <c r="C221" s="129"/>
      <c r="D221" s="135"/>
      <c r="E221" s="135"/>
      <c r="F221" s="132">
        <f t="shared" si="13"/>
        <v>0</v>
      </c>
    </row>
    <row r="222" spans="1:6" s="133" customFormat="1" ht="0.75" customHeight="1" hidden="1">
      <c r="A222" s="134" t="s">
        <v>500</v>
      </c>
      <c r="B222" s="129">
        <v>200</v>
      </c>
      <c r="C222" s="130" t="s">
        <v>501</v>
      </c>
      <c r="D222" s="131"/>
      <c r="E222" s="131"/>
      <c r="F222" s="132">
        <f t="shared" si="13"/>
        <v>0</v>
      </c>
    </row>
    <row r="223" spans="1:6" s="133" customFormat="1" ht="3" customHeight="1" hidden="1">
      <c r="A223" s="134" t="s">
        <v>291</v>
      </c>
      <c r="B223" s="129">
        <v>200</v>
      </c>
      <c r="C223" s="129" t="s">
        <v>502</v>
      </c>
      <c r="D223" s="135"/>
      <c r="E223" s="131"/>
      <c r="F223" s="132">
        <f t="shared" si="13"/>
        <v>0</v>
      </c>
    </row>
    <row r="224" spans="1:6" s="133" customFormat="1" ht="3.75" customHeight="1" hidden="1">
      <c r="A224" s="134" t="s">
        <v>461</v>
      </c>
      <c r="B224" s="129">
        <v>200</v>
      </c>
      <c r="C224" s="129" t="s">
        <v>503</v>
      </c>
      <c r="D224" s="135"/>
      <c r="E224" s="135"/>
      <c r="F224" s="132">
        <f t="shared" si="13"/>
        <v>0</v>
      </c>
    </row>
    <row r="225" spans="1:6" s="133" customFormat="1" ht="3" customHeight="1" hidden="1">
      <c r="A225" s="134" t="s">
        <v>461</v>
      </c>
      <c r="B225" s="129" t="s">
        <v>285</v>
      </c>
      <c r="C225" s="129" t="s">
        <v>503</v>
      </c>
      <c r="D225" s="135"/>
      <c r="E225" s="135"/>
      <c r="F225" s="132">
        <f t="shared" si="13"/>
        <v>0</v>
      </c>
    </row>
    <row r="226" spans="1:6" s="133" customFormat="1" ht="0.75" customHeight="1" hidden="1">
      <c r="A226" s="134" t="s">
        <v>500</v>
      </c>
      <c r="B226" s="129">
        <v>200</v>
      </c>
      <c r="C226" s="129" t="s">
        <v>504</v>
      </c>
      <c r="D226" s="131"/>
      <c r="E226" s="131"/>
      <c r="F226" s="132">
        <f t="shared" si="13"/>
        <v>0</v>
      </c>
    </row>
    <row r="227" spans="1:6" s="133" customFormat="1" ht="3.75" customHeight="1" hidden="1">
      <c r="A227" s="134" t="s">
        <v>291</v>
      </c>
      <c r="B227" s="129">
        <v>200</v>
      </c>
      <c r="C227" s="129" t="s">
        <v>505</v>
      </c>
      <c r="D227" s="135"/>
      <c r="E227" s="131"/>
      <c r="F227" s="132">
        <f t="shared" si="13"/>
        <v>0</v>
      </c>
    </row>
    <row r="228" spans="1:6" s="133" customFormat="1" ht="0.75" customHeight="1" hidden="1">
      <c r="A228" s="134" t="s">
        <v>461</v>
      </c>
      <c r="B228" s="129">
        <v>200</v>
      </c>
      <c r="C228" s="129" t="s">
        <v>506</v>
      </c>
      <c r="D228" s="135"/>
      <c r="E228" s="135"/>
      <c r="F228" s="132">
        <f t="shared" si="13"/>
        <v>0</v>
      </c>
    </row>
    <row r="229" spans="1:6" s="133" customFormat="1" ht="1.5" customHeight="1" hidden="1">
      <c r="A229" s="134" t="s">
        <v>461</v>
      </c>
      <c r="B229" s="129" t="s">
        <v>285</v>
      </c>
      <c r="C229" s="129" t="s">
        <v>506</v>
      </c>
      <c r="D229" s="135"/>
      <c r="E229" s="135"/>
      <c r="F229" s="132">
        <f t="shared" si="13"/>
        <v>0</v>
      </c>
    </row>
    <row r="230" spans="1:6" s="133" customFormat="1" ht="3" customHeight="1" hidden="1">
      <c r="A230" s="134"/>
      <c r="B230" s="129"/>
      <c r="C230" s="129"/>
      <c r="D230" s="135"/>
      <c r="E230" s="135"/>
      <c r="F230" s="132">
        <f t="shared" si="13"/>
        <v>0</v>
      </c>
    </row>
    <row r="231" spans="1:6" s="133" customFormat="1" ht="4.5" customHeight="1" hidden="1">
      <c r="A231" s="128" t="s">
        <v>507</v>
      </c>
      <c r="B231" s="129">
        <v>200</v>
      </c>
      <c r="C231" s="130" t="s">
        <v>508</v>
      </c>
      <c r="D231" s="131"/>
      <c r="E231" s="131"/>
      <c r="F231" s="132">
        <f t="shared" si="13"/>
        <v>0</v>
      </c>
    </row>
    <row r="232" spans="1:6" s="133" customFormat="1" ht="0.75" customHeight="1" hidden="1">
      <c r="A232" s="134" t="s">
        <v>262</v>
      </c>
      <c r="B232" s="129">
        <v>200</v>
      </c>
      <c r="C232" s="129" t="s">
        <v>509</v>
      </c>
      <c r="D232" s="135"/>
      <c r="E232" s="131"/>
      <c r="F232" s="132">
        <f t="shared" si="13"/>
        <v>0</v>
      </c>
    </row>
    <row r="233" spans="1:6" s="133" customFormat="1" ht="3.75" customHeight="1" hidden="1">
      <c r="A233" s="134" t="s">
        <v>510</v>
      </c>
      <c r="B233" s="129">
        <v>200</v>
      </c>
      <c r="C233" s="129" t="s">
        <v>509</v>
      </c>
      <c r="D233" s="135"/>
      <c r="E233" s="135"/>
      <c r="F233" s="132">
        <f t="shared" si="13"/>
        <v>0</v>
      </c>
    </row>
    <row r="234" spans="1:6" s="133" customFormat="1" ht="4.5" customHeight="1" hidden="1">
      <c r="A234" s="134" t="s">
        <v>511</v>
      </c>
      <c r="B234" s="129">
        <v>200</v>
      </c>
      <c r="C234" s="129" t="s">
        <v>512</v>
      </c>
      <c r="D234" s="135"/>
      <c r="E234" s="135"/>
      <c r="F234" s="132">
        <f t="shared" si="13"/>
        <v>0</v>
      </c>
    </row>
    <row r="235" spans="1:6" s="133" customFormat="1" ht="0.75" customHeight="1" hidden="1">
      <c r="A235" s="134" t="s">
        <v>513</v>
      </c>
      <c r="B235" s="129">
        <v>200</v>
      </c>
      <c r="C235" s="129" t="s">
        <v>514</v>
      </c>
      <c r="D235" s="135"/>
      <c r="E235" s="135"/>
      <c r="F235" s="132">
        <f t="shared" si="13"/>
        <v>0</v>
      </c>
    </row>
    <row r="236" spans="1:6" s="133" customFormat="1" ht="3.75" customHeight="1" hidden="1">
      <c r="A236" s="134"/>
      <c r="B236" s="129"/>
      <c r="C236" s="129"/>
      <c r="D236" s="135"/>
      <c r="E236" s="135"/>
      <c r="F236" s="132">
        <f t="shared" si="13"/>
        <v>0</v>
      </c>
    </row>
    <row r="237" spans="1:6" s="133" customFormat="1" ht="0.75" customHeight="1" hidden="1">
      <c r="A237" s="128" t="s">
        <v>515</v>
      </c>
      <c r="B237" s="129">
        <v>200</v>
      </c>
      <c r="C237" s="130" t="s">
        <v>516</v>
      </c>
      <c r="D237" s="135"/>
      <c r="E237" s="135"/>
      <c r="F237" s="132">
        <f t="shared" si="13"/>
        <v>0</v>
      </c>
    </row>
    <row r="238" spans="1:6" s="133" customFormat="1" ht="0.75" customHeight="1">
      <c r="A238" s="134" t="s">
        <v>262</v>
      </c>
      <c r="B238" s="129">
        <v>200</v>
      </c>
      <c r="C238" s="129" t="s">
        <v>517</v>
      </c>
      <c r="D238" s="135"/>
      <c r="E238" s="135"/>
      <c r="F238" s="132">
        <f t="shared" si="13"/>
        <v>0</v>
      </c>
    </row>
    <row r="239" spans="1:6" s="133" customFormat="1" ht="0.75" customHeight="1" hidden="1">
      <c r="A239" s="134" t="s">
        <v>510</v>
      </c>
      <c r="B239" s="129">
        <v>200</v>
      </c>
      <c r="C239" s="129" t="s">
        <v>518</v>
      </c>
      <c r="D239" s="135"/>
      <c r="E239" s="135"/>
      <c r="F239" s="132">
        <f t="shared" si="13"/>
        <v>0</v>
      </c>
    </row>
    <row r="240" spans="1:6" s="133" customFormat="1" ht="3.75" customHeight="1" hidden="1">
      <c r="A240" s="134" t="s">
        <v>513</v>
      </c>
      <c r="B240" s="129">
        <v>200</v>
      </c>
      <c r="C240" s="129" t="s">
        <v>519</v>
      </c>
      <c r="D240" s="135"/>
      <c r="E240" s="135"/>
      <c r="F240" s="132">
        <f t="shared" si="13"/>
        <v>0</v>
      </c>
    </row>
    <row r="241" spans="1:6" s="133" customFormat="1" ht="3.75" customHeight="1" hidden="1">
      <c r="A241" s="134"/>
      <c r="B241" s="129"/>
      <c r="C241" s="129"/>
      <c r="D241" s="135"/>
      <c r="E241" s="135"/>
      <c r="F241" s="132">
        <f t="shared" si="13"/>
        <v>0</v>
      </c>
    </row>
    <row r="242" spans="1:6" s="133" customFormat="1" ht="0.75" customHeight="1" hidden="1">
      <c r="A242" s="134" t="s">
        <v>515</v>
      </c>
      <c r="B242" s="129">
        <v>200</v>
      </c>
      <c r="C242" s="129" t="s">
        <v>520</v>
      </c>
      <c r="D242" s="135"/>
      <c r="E242" s="135"/>
      <c r="F242" s="132">
        <f t="shared" si="13"/>
        <v>0</v>
      </c>
    </row>
    <row r="243" spans="1:6" s="133" customFormat="1" ht="4.5" customHeight="1" hidden="1">
      <c r="A243" s="134" t="s">
        <v>262</v>
      </c>
      <c r="B243" s="129">
        <v>200</v>
      </c>
      <c r="C243" s="129" t="s">
        <v>521</v>
      </c>
      <c r="D243" s="135"/>
      <c r="E243" s="135"/>
      <c r="F243" s="132">
        <f t="shared" si="13"/>
        <v>0</v>
      </c>
    </row>
    <row r="244" spans="1:6" s="133" customFormat="1" ht="0.75" customHeight="1" hidden="1">
      <c r="A244" s="134" t="s">
        <v>510</v>
      </c>
      <c r="B244" s="129">
        <v>200</v>
      </c>
      <c r="C244" s="129" t="s">
        <v>522</v>
      </c>
      <c r="D244" s="135"/>
      <c r="E244" s="135"/>
      <c r="F244" s="132">
        <f t="shared" si="13"/>
        <v>0</v>
      </c>
    </row>
    <row r="245" spans="1:6" s="133" customFormat="1" ht="4.5" customHeight="1" hidden="1">
      <c r="A245" s="134" t="s">
        <v>513</v>
      </c>
      <c r="B245" s="129">
        <v>200</v>
      </c>
      <c r="C245" s="129" t="s">
        <v>523</v>
      </c>
      <c r="D245" s="135"/>
      <c r="E245" s="135"/>
      <c r="F245" s="132">
        <f t="shared" si="13"/>
        <v>0</v>
      </c>
    </row>
    <row r="246" spans="1:6" s="133" customFormat="1" ht="2.25" customHeight="1" hidden="1">
      <c r="A246" s="134"/>
      <c r="B246" s="129"/>
      <c r="C246" s="129"/>
      <c r="D246" s="135"/>
      <c r="E246" s="135"/>
      <c r="F246" s="132">
        <f t="shared" si="13"/>
        <v>0</v>
      </c>
    </row>
    <row r="247" spans="1:6" s="137" customFormat="1" ht="3" customHeight="1" hidden="1">
      <c r="A247" s="128" t="s">
        <v>524</v>
      </c>
      <c r="B247" s="130">
        <v>200</v>
      </c>
      <c r="C247" s="130" t="s">
        <v>525</v>
      </c>
      <c r="D247" s="131"/>
      <c r="E247" s="131"/>
      <c r="F247" s="132">
        <f t="shared" si="13"/>
        <v>0</v>
      </c>
    </row>
    <row r="248" spans="1:6" s="133" customFormat="1" ht="4.5" customHeight="1" hidden="1">
      <c r="A248" s="134" t="s">
        <v>262</v>
      </c>
      <c r="B248" s="129">
        <v>200</v>
      </c>
      <c r="C248" s="129" t="s">
        <v>526</v>
      </c>
      <c r="D248" s="135"/>
      <c r="E248" s="135"/>
      <c r="F248" s="132">
        <f t="shared" si="13"/>
        <v>0</v>
      </c>
    </row>
    <row r="249" spans="1:6" s="133" customFormat="1" ht="3.75" customHeight="1" hidden="1">
      <c r="A249" s="134" t="s">
        <v>510</v>
      </c>
      <c r="B249" s="129">
        <v>200</v>
      </c>
      <c r="C249" s="129" t="s">
        <v>527</v>
      </c>
      <c r="D249" s="135"/>
      <c r="E249" s="135"/>
      <c r="F249" s="132">
        <f aca="true" t="shared" si="14" ref="F249:F256">SUM(D249-E249)</f>
        <v>0</v>
      </c>
    </row>
    <row r="250" spans="1:6" s="133" customFormat="1" ht="3.75" customHeight="1" hidden="1">
      <c r="A250" s="134" t="s">
        <v>511</v>
      </c>
      <c r="B250" s="129">
        <v>200</v>
      </c>
      <c r="C250" s="129" t="s">
        <v>528</v>
      </c>
      <c r="D250" s="135"/>
      <c r="E250" s="135"/>
      <c r="F250" s="132">
        <f t="shared" si="14"/>
        <v>0</v>
      </c>
    </row>
    <row r="251" spans="1:6" s="133" customFormat="1" ht="3.75" customHeight="1" hidden="1">
      <c r="A251" s="134" t="s">
        <v>524</v>
      </c>
      <c r="B251" s="129">
        <v>200</v>
      </c>
      <c r="C251" s="129" t="s">
        <v>529</v>
      </c>
      <c r="D251" s="135"/>
      <c r="E251" s="135"/>
      <c r="F251" s="132">
        <f t="shared" si="14"/>
        <v>0</v>
      </c>
    </row>
    <row r="252" spans="1:6" s="133" customFormat="1" ht="12" customHeight="1" hidden="1">
      <c r="A252" s="134" t="s">
        <v>262</v>
      </c>
      <c r="B252" s="129">
        <v>200</v>
      </c>
      <c r="C252" s="129" t="s">
        <v>530</v>
      </c>
      <c r="D252" s="135"/>
      <c r="E252" s="135"/>
      <c r="F252" s="132">
        <f t="shared" si="14"/>
        <v>0</v>
      </c>
    </row>
    <row r="253" spans="1:6" s="133" customFormat="1" ht="3.75" customHeight="1" hidden="1">
      <c r="A253" s="134" t="s">
        <v>510</v>
      </c>
      <c r="B253" s="129">
        <v>200</v>
      </c>
      <c r="C253" s="129" t="s">
        <v>531</v>
      </c>
      <c r="D253" s="135"/>
      <c r="E253" s="135"/>
      <c r="F253" s="132">
        <f t="shared" si="14"/>
        <v>0</v>
      </c>
    </row>
    <row r="254" spans="1:6" s="133" customFormat="1" ht="23.25" customHeight="1" hidden="1">
      <c r="A254" s="134" t="s">
        <v>511</v>
      </c>
      <c r="B254" s="129">
        <v>200</v>
      </c>
      <c r="C254" s="129" t="s">
        <v>532</v>
      </c>
      <c r="D254" s="135"/>
      <c r="E254" s="135"/>
      <c r="F254" s="132">
        <f t="shared" si="14"/>
        <v>0</v>
      </c>
    </row>
    <row r="255" spans="1:6" s="133" customFormat="1" ht="12">
      <c r="A255" s="134"/>
      <c r="B255" s="129"/>
      <c r="C255" s="129"/>
      <c r="D255" s="135"/>
      <c r="E255" s="135"/>
      <c r="F255" s="132">
        <f t="shared" si="14"/>
        <v>0</v>
      </c>
    </row>
    <row r="256" spans="1:6" s="133" customFormat="1" ht="24">
      <c r="A256" s="134" t="s">
        <v>496</v>
      </c>
      <c r="B256" s="129" t="s">
        <v>285</v>
      </c>
      <c r="C256" s="129" t="s">
        <v>533</v>
      </c>
      <c r="D256" s="135">
        <f>D257+D262</f>
        <v>70000</v>
      </c>
      <c r="E256" s="135">
        <f>E257+E262</f>
        <v>0</v>
      </c>
      <c r="F256" s="132">
        <f t="shared" si="14"/>
        <v>70000</v>
      </c>
    </row>
    <row r="257" spans="1:6" s="133" customFormat="1" ht="12">
      <c r="A257" s="134" t="s">
        <v>262</v>
      </c>
      <c r="B257" s="129" t="s">
        <v>285</v>
      </c>
      <c r="C257" s="129" t="s">
        <v>534</v>
      </c>
      <c r="D257" s="135">
        <f>D258+D261</f>
        <v>50000</v>
      </c>
      <c r="E257" s="135">
        <f>E258</f>
        <v>0</v>
      </c>
      <c r="F257" s="132"/>
    </row>
    <row r="258" spans="1:6" s="133" customFormat="1" ht="12">
      <c r="A258" s="134" t="s">
        <v>272</v>
      </c>
      <c r="B258" s="129" t="s">
        <v>285</v>
      </c>
      <c r="C258" s="129" t="s">
        <v>535</v>
      </c>
      <c r="D258" s="135">
        <f>D259+D260</f>
        <v>0</v>
      </c>
      <c r="E258" s="135">
        <f>E259+E260</f>
        <v>0</v>
      </c>
      <c r="F258" s="132"/>
    </row>
    <row r="259" spans="1:6" s="133" customFormat="1" ht="12">
      <c r="A259" s="134" t="s">
        <v>280</v>
      </c>
      <c r="B259" s="129" t="s">
        <v>285</v>
      </c>
      <c r="C259" s="129" t="s">
        <v>536</v>
      </c>
      <c r="D259" s="135">
        <f>D268</f>
        <v>0</v>
      </c>
      <c r="E259" s="135">
        <f>E268</f>
        <v>0</v>
      </c>
      <c r="F259" s="132"/>
    </row>
    <row r="260" spans="1:6" s="133" customFormat="1" ht="12">
      <c r="A260" s="134" t="s">
        <v>282</v>
      </c>
      <c r="B260" s="129" t="s">
        <v>285</v>
      </c>
      <c r="C260" s="129" t="s">
        <v>537</v>
      </c>
      <c r="D260" s="135">
        <f>D269</f>
        <v>0</v>
      </c>
      <c r="E260" s="135">
        <f>E269</f>
        <v>0</v>
      </c>
      <c r="F260" s="132"/>
    </row>
    <row r="261" spans="1:6" s="133" customFormat="1" ht="12">
      <c r="A261" s="134" t="s">
        <v>289</v>
      </c>
      <c r="B261" s="129" t="s">
        <v>285</v>
      </c>
      <c r="C261" s="129" t="s">
        <v>538</v>
      </c>
      <c r="D261" s="135">
        <f>D270</f>
        <v>50000</v>
      </c>
      <c r="E261" s="135"/>
      <c r="F261" s="132"/>
    </row>
    <row r="262" spans="1:6" s="133" customFormat="1" ht="12">
      <c r="A262" s="134" t="s">
        <v>291</v>
      </c>
      <c r="B262" s="129" t="s">
        <v>285</v>
      </c>
      <c r="C262" s="129" t="s">
        <v>539</v>
      </c>
      <c r="D262" s="135">
        <f>D263+D264</f>
        <v>20000</v>
      </c>
      <c r="E262" s="135">
        <f>E263+E264</f>
        <v>0</v>
      </c>
      <c r="F262" s="132">
        <f>SUM(D262-E262)</f>
        <v>20000</v>
      </c>
    </row>
    <row r="263" spans="1:6" s="133" customFormat="1" ht="12">
      <c r="A263" s="134" t="s">
        <v>461</v>
      </c>
      <c r="B263" s="129" t="s">
        <v>285</v>
      </c>
      <c r="C263" s="129" t="s">
        <v>540</v>
      </c>
      <c r="D263" s="135">
        <f>D272</f>
        <v>20000</v>
      </c>
      <c r="E263" s="135">
        <f>E272</f>
        <v>0</v>
      </c>
      <c r="F263" s="132">
        <f>SUM(D263-E263)</f>
        <v>20000</v>
      </c>
    </row>
    <row r="264" spans="1:6" s="133" customFormat="1" ht="12">
      <c r="A264" s="134" t="s">
        <v>541</v>
      </c>
      <c r="B264" s="129" t="s">
        <v>285</v>
      </c>
      <c r="C264" s="129" t="s">
        <v>542</v>
      </c>
      <c r="D264" s="135">
        <f>D273</f>
        <v>0</v>
      </c>
      <c r="E264" s="135">
        <f>E273</f>
        <v>0</v>
      </c>
      <c r="F264" s="132">
        <f>SUM(D264-E264)</f>
        <v>0</v>
      </c>
    </row>
    <row r="265" spans="1:6" s="133" customFormat="1" ht="12">
      <c r="A265" s="134" t="s">
        <v>500</v>
      </c>
      <c r="B265" s="129" t="s">
        <v>285</v>
      </c>
      <c r="C265" s="129" t="s">
        <v>543</v>
      </c>
      <c r="D265" s="135">
        <f>D266+D271</f>
        <v>20000</v>
      </c>
      <c r="E265" s="135">
        <f>E266+E271</f>
        <v>0</v>
      </c>
      <c r="F265" s="132">
        <f>SUM(D265-E265)</f>
        <v>20000</v>
      </c>
    </row>
    <row r="266" spans="1:6" s="133" customFormat="1" ht="12">
      <c r="A266" s="134" t="s">
        <v>262</v>
      </c>
      <c r="B266" s="129" t="s">
        <v>285</v>
      </c>
      <c r="C266" s="129" t="s">
        <v>544</v>
      </c>
      <c r="D266" s="135">
        <f>D267</f>
        <v>0</v>
      </c>
      <c r="E266" s="135">
        <f>E267</f>
        <v>0</v>
      </c>
      <c r="F266" s="132"/>
    </row>
    <row r="267" spans="1:6" s="133" customFormat="1" ht="12">
      <c r="A267" s="134" t="s">
        <v>272</v>
      </c>
      <c r="B267" s="129" t="s">
        <v>285</v>
      </c>
      <c r="C267" s="129" t="s">
        <v>545</v>
      </c>
      <c r="D267" s="135">
        <f>D268+D269</f>
        <v>0</v>
      </c>
      <c r="E267" s="135">
        <f>E268+E269</f>
        <v>0</v>
      </c>
      <c r="F267" s="132"/>
    </row>
    <row r="268" spans="1:6" s="133" customFormat="1" ht="12">
      <c r="A268" s="134" t="s">
        <v>280</v>
      </c>
      <c r="B268" s="129" t="s">
        <v>285</v>
      </c>
      <c r="C268" s="129" t="s">
        <v>546</v>
      </c>
      <c r="D268" s="135">
        <f>D277</f>
        <v>0</v>
      </c>
      <c r="E268" s="135">
        <f>E277</f>
        <v>0</v>
      </c>
      <c r="F268" s="132"/>
    </row>
    <row r="269" spans="1:6" s="133" customFormat="1" ht="12">
      <c r="A269" s="134" t="s">
        <v>282</v>
      </c>
      <c r="B269" s="129" t="s">
        <v>285</v>
      </c>
      <c r="C269" s="129" t="s">
        <v>547</v>
      </c>
      <c r="D269" s="135">
        <f>D278</f>
        <v>0</v>
      </c>
      <c r="E269" s="135">
        <f>E278</f>
        <v>0</v>
      </c>
      <c r="F269" s="132"/>
    </row>
    <row r="270" spans="1:6" s="133" customFormat="1" ht="12">
      <c r="A270" s="134" t="s">
        <v>289</v>
      </c>
      <c r="B270" s="129" t="s">
        <v>285</v>
      </c>
      <c r="C270" s="129" t="s">
        <v>548</v>
      </c>
      <c r="D270" s="135">
        <f>D279</f>
        <v>50000</v>
      </c>
      <c r="E270" s="135"/>
      <c r="F270" s="132"/>
    </row>
    <row r="271" spans="1:6" s="133" customFormat="1" ht="12">
      <c r="A271" s="134" t="s">
        <v>291</v>
      </c>
      <c r="B271" s="129" t="s">
        <v>285</v>
      </c>
      <c r="C271" s="129" t="s">
        <v>549</v>
      </c>
      <c r="D271" s="135">
        <f>D272+D273</f>
        <v>20000</v>
      </c>
      <c r="E271" s="135">
        <f>E272+E273</f>
        <v>0</v>
      </c>
      <c r="F271" s="132">
        <f>SUM(D271-E271)</f>
        <v>20000</v>
      </c>
    </row>
    <row r="272" spans="1:6" s="133" customFormat="1" ht="12">
      <c r="A272" s="134" t="s">
        <v>461</v>
      </c>
      <c r="B272" s="129" t="s">
        <v>285</v>
      </c>
      <c r="C272" s="129" t="s">
        <v>550</v>
      </c>
      <c r="D272" s="135">
        <f>D281</f>
        <v>20000</v>
      </c>
      <c r="E272" s="135">
        <f>E281</f>
        <v>0</v>
      </c>
      <c r="F272" s="132">
        <f>SUM(D272-E272)</f>
        <v>20000</v>
      </c>
    </row>
    <row r="273" spans="1:6" s="133" customFormat="1" ht="12">
      <c r="A273" s="134" t="s">
        <v>463</v>
      </c>
      <c r="B273" s="129" t="s">
        <v>285</v>
      </c>
      <c r="C273" s="129" t="s">
        <v>551</v>
      </c>
      <c r="D273" s="135">
        <f>D282</f>
        <v>0</v>
      </c>
      <c r="E273" s="135">
        <f>E282</f>
        <v>0</v>
      </c>
      <c r="F273" s="132">
        <f>SUM(D273-E273)</f>
        <v>0</v>
      </c>
    </row>
    <row r="274" spans="1:6" s="133" customFormat="1" ht="12">
      <c r="A274" s="134" t="s">
        <v>500</v>
      </c>
      <c r="B274" s="129" t="s">
        <v>285</v>
      </c>
      <c r="C274" s="129" t="s">
        <v>552</v>
      </c>
      <c r="D274" s="135">
        <f>D275+D280</f>
        <v>70000</v>
      </c>
      <c r="E274" s="135">
        <f>E275+E280</f>
        <v>0</v>
      </c>
      <c r="F274" s="132">
        <f>SUM(D274-E274)</f>
        <v>70000</v>
      </c>
    </row>
    <row r="275" spans="1:6" s="133" customFormat="1" ht="12">
      <c r="A275" s="134" t="s">
        <v>262</v>
      </c>
      <c r="B275" s="129" t="s">
        <v>285</v>
      </c>
      <c r="C275" s="129" t="s">
        <v>553</v>
      </c>
      <c r="D275" s="135">
        <f>D276+D279</f>
        <v>50000</v>
      </c>
      <c r="E275" s="135">
        <f>E276</f>
        <v>0</v>
      </c>
      <c r="F275" s="132"/>
    </row>
    <row r="276" spans="1:6" s="133" customFormat="1" ht="12">
      <c r="A276" s="134" t="s">
        <v>272</v>
      </c>
      <c r="B276" s="129" t="s">
        <v>285</v>
      </c>
      <c r="C276" s="129" t="s">
        <v>554</v>
      </c>
      <c r="D276" s="135">
        <f>D277+D278</f>
        <v>0</v>
      </c>
      <c r="E276" s="135">
        <f>E277+E278</f>
        <v>0</v>
      </c>
      <c r="F276" s="132"/>
    </row>
    <row r="277" spans="1:6" s="133" customFormat="1" ht="12">
      <c r="A277" s="134" t="s">
        <v>280</v>
      </c>
      <c r="B277" s="129" t="s">
        <v>285</v>
      </c>
      <c r="C277" s="129" t="s">
        <v>555</v>
      </c>
      <c r="D277" s="135"/>
      <c r="E277" s="135"/>
      <c r="F277" s="132"/>
    </row>
    <row r="278" spans="1:6" s="133" customFormat="1" ht="12">
      <c r="A278" s="134" t="s">
        <v>282</v>
      </c>
      <c r="B278" s="129" t="s">
        <v>285</v>
      </c>
      <c r="C278" s="129" t="s">
        <v>556</v>
      </c>
      <c r="D278" s="135"/>
      <c r="E278" s="135"/>
      <c r="F278" s="132"/>
    </row>
    <row r="279" spans="1:6" s="133" customFormat="1" ht="12">
      <c r="A279" s="134" t="s">
        <v>289</v>
      </c>
      <c r="B279" s="129" t="s">
        <v>285</v>
      </c>
      <c r="C279" s="129" t="s">
        <v>557</v>
      </c>
      <c r="D279" s="135">
        <v>50000</v>
      </c>
      <c r="E279" s="135"/>
      <c r="F279" s="132">
        <f>D279-E279</f>
        <v>50000</v>
      </c>
    </row>
    <row r="280" spans="1:6" s="133" customFormat="1" ht="12">
      <c r="A280" s="134" t="s">
        <v>291</v>
      </c>
      <c r="B280" s="129" t="s">
        <v>285</v>
      </c>
      <c r="C280" s="129" t="s">
        <v>558</v>
      </c>
      <c r="D280" s="135">
        <f>D281+D282</f>
        <v>20000</v>
      </c>
      <c r="E280" s="135">
        <f>E281+E282</f>
        <v>0</v>
      </c>
      <c r="F280" s="132">
        <f>SUM(D280-E280)</f>
        <v>20000</v>
      </c>
    </row>
    <row r="281" spans="1:6" s="133" customFormat="1" ht="12">
      <c r="A281" s="134" t="s">
        <v>461</v>
      </c>
      <c r="B281" s="129" t="s">
        <v>285</v>
      </c>
      <c r="C281" s="129" t="s">
        <v>559</v>
      </c>
      <c r="D281" s="135">
        <v>20000</v>
      </c>
      <c r="E281" s="135"/>
      <c r="F281" s="132">
        <f>SUM(D281-E281)</f>
        <v>20000</v>
      </c>
    </row>
    <row r="282" spans="1:6" s="133" customFormat="1" ht="12">
      <c r="A282" s="134" t="s">
        <v>541</v>
      </c>
      <c r="B282" s="129" t="s">
        <v>285</v>
      </c>
      <c r="C282" s="129" t="s">
        <v>560</v>
      </c>
      <c r="D282" s="135"/>
      <c r="E282" s="135"/>
      <c r="F282" s="132">
        <f>SUM(D282-E282)</f>
        <v>0</v>
      </c>
    </row>
    <row r="283" spans="1:6" s="133" customFormat="1" ht="12">
      <c r="A283" s="134"/>
      <c r="B283" s="129"/>
      <c r="C283" s="129"/>
      <c r="D283" s="135"/>
      <c r="E283" s="135"/>
      <c r="F283" s="132">
        <f>SUM(D283-E283)</f>
        <v>0</v>
      </c>
    </row>
    <row r="284" spans="1:6" s="133" customFormat="1" ht="12">
      <c r="A284" s="128" t="s">
        <v>561</v>
      </c>
      <c r="B284" s="129">
        <v>200</v>
      </c>
      <c r="C284" s="129" t="s">
        <v>562</v>
      </c>
      <c r="D284" s="135">
        <f>D285</f>
        <v>1590000</v>
      </c>
      <c r="E284" s="135">
        <f>E293</f>
        <v>30699</v>
      </c>
      <c r="F284" s="132">
        <f>D284-E284</f>
        <v>1559301</v>
      </c>
    </row>
    <row r="285" spans="1:6" s="133" customFormat="1" ht="12">
      <c r="A285" s="134" t="s">
        <v>262</v>
      </c>
      <c r="B285" s="129" t="s">
        <v>285</v>
      </c>
      <c r="C285" s="129" t="s">
        <v>563</v>
      </c>
      <c r="D285" s="135">
        <f>D286</f>
        <v>1590000</v>
      </c>
      <c r="E285" s="135">
        <f>E286</f>
        <v>30699</v>
      </c>
      <c r="F285" s="132">
        <f>D285-E285</f>
        <v>1559301</v>
      </c>
    </row>
    <row r="286" spans="1:6" s="133" customFormat="1" ht="12">
      <c r="A286" s="134" t="s">
        <v>272</v>
      </c>
      <c r="B286" s="129" t="s">
        <v>285</v>
      </c>
      <c r="C286" s="129" t="s">
        <v>564</v>
      </c>
      <c r="D286" s="135">
        <f>D287</f>
        <v>1590000</v>
      </c>
      <c r="E286" s="135">
        <f>E287</f>
        <v>30699</v>
      </c>
      <c r="F286" s="132">
        <f>D286-E286</f>
        <v>1559301</v>
      </c>
    </row>
    <row r="287" spans="1:6" s="133" customFormat="1" ht="12">
      <c r="A287" s="134" t="s">
        <v>280</v>
      </c>
      <c r="B287" s="129" t="s">
        <v>285</v>
      </c>
      <c r="C287" s="129" t="s">
        <v>565</v>
      </c>
      <c r="D287" s="135">
        <f>D293</f>
        <v>1590000</v>
      </c>
      <c r="E287" s="135">
        <f>E293</f>
        <v>30699</v>
      </c>
      <c r="F287" s="132">
        <f>D287-E287</f>
        <v>1559301</v>
      </c>
    </row>
    <row r="288" spans="1:6" s="133" customFormat="1" ht="12">
      <c r="A288" s="134" t="s">
        <v>280</v>
      </c>
      <c r="B288" s="129" t="s">
        <v>285</v>
      </c>
      <c r="C288" s="129" t="s">
        <v>566</v>
      </c>
      <c r="D288" s="135"/>
      <c r="E288" s="135"/>
      <c r="F288" s="132"/>
    </row>
    <row r="289" spans="1:6" s="133" customFormat="1" ht="12">
      <c r="A289" s="134" t="s">
        <v>280</v>
      </c>
      <c r="B289" s="129" t="s">
        <v>285</v>
      </c>
      <c r="C289" s="129" t="s">
        <v>566</v>
      </c>
      <c r="D289" s="135"/>
      <c r="E289" s="135"/>
      <c r="F289" s="132"/>
    </row>
    <row r="290" spans="1:6" s="133" customFormat="1" ht="12">
      <c r="A290" s="128" t="s">
        <v>561</v>
      </c>
      <c r="B290" s="129" t="s">
        <v>285</v>
      </c>
      <c r="C290" s="129" t="s">
        <v>567</v>
      </c>
      <c r="D290" s="135">
        <f aca="true" t="shared" si="15" ref="D290:E292">D291</f>
        <v>1590000</v>
      </c>
      <c r="E290" s="135">
        <f t="shared" si="15"/>
        <v>30699</v>
      </c>
      <c r="F290" s="132">
        <f>D290-E290</f>
        <v>1559301</v>
      </c>
    </row>
    <row r="291" spans="1:6" s="133" customFormat="1" ht="12">
      <c r="A291" s="134" t="s">
        <v>262</v>
      </c>
      <c r="B291" s="129" t="s">
        <v>285</v>
      </c>
      <c r="C291" s="129" t="s">
        <v>568</v>
      </c>
      <c r="D291" s="135">
        <f t="shared" si="15"/>
        <v>1590000</v>
      </c>
      <c r="E291" s="135">
        <f t="shared" si="15"/>
        <v>30699</v>
      </c>
      <c r="F291" s="132">
        <f>D291-E291</f>
        <v>1559301</v>
      </c>
    </row>
    <row r="292" spans="1:6" s="133" customFormat="1" ht="12">
      <c r="A292" s="134" t="s">
        <v>272</v>
      </c>
      <c r="B292" s="129" t="s">
        <v>285</v>
      </c>
      <c r="C292" s="129" t="s">
        <v>569</v>
      </c>
      <c r="D292" s="135">
        <f t="shared" si="15"/>
        <v>1590000</v>
      </c>
      <c r="E292" s="135">
        <f t="shared" si="15"/>
        <v>30699</v>
      </c>
      <c r="F292" s="132">
        <f>D292-E292</f>
        <v>1559301</v>
      </c>
    </row>
    <row r="293" spans="1:6" s="133" customFormat="1" ht="12">
      <c r="A293" s="134" t="s">
        <v>280</v>
      </c>
      <c r="B293" s="129">
        <v>200</v>
      </c>
      <c r="C293" s="129" t="s">
        <v>570</v>
      </c>
      <c r="D293" s="135">
        <v>1590000</v>
      </c>
      <c r="E293" s="135">
        <v>30699</v>
      </c>
      <c r="F293" s="132">
        <f>D293-E293</f>
        <v>1559301</v>
      </c>
    </row>
    <row r="294" spans="1:6" s="133" customFormat="1" ht="14.25" customHeight="1">
      <c r="A294" s="128" t="s">
        <v>571</v>
      </c>
      <c r="B294" s="129">
        <v>200</v>
      </c>
      <c r="C294" s="130" t="s">
        <v>572</v>
      </c>
      <c r="D294" s="131">
        <f>D295+D304</f>
        <v>3058759</v>
      </c>
      <c r="E294" s="131">
        <f>E295+E304</f>
        <v>569927.8</v>
      </c>
      <c r="F294" s="132">
        <f aca="true" t="shared" si="16" ref="F294:F330">SUM(D294-E294)</f>
        <v>2488831.2</v>
      </c>
    </row>
    <row r="295" spans="1:6" s="133" customFormat="1" ht="12">
      <c r="A295" s="134" t="s">
        <v>262</v>
      </c>
      <c r="B295" s="129">
        <v>200</v>
      </c>
      <c r="C295" s="129" t="s">
        <v>573</v>
      </c>
      <c r="D295" s="135">
        <f>D296+D301</f>
        <v>1666759</v>
      </c>
      <c r="E295" s="135">
        <f>E296</f>
        <v>70000</v>
      </c>
      <c r="F295" s="132">
        <f t="shared" si="16"/>
        <v>1596759</v>
      </c>
    </row>
    <row r="296" spans="1:6" s="133" customFormat="1" ht="12">
      <c r="A296" s="134" t="s">
        <v>272</v>
      </c>
      <c r="B296" s="129">
        <v>200</v>
      </c>
      <c r="C296" s="129" t="s">
        <v>574</v>
      </c>
      <c r="D296" s="135">
        <f>D297+D298+D299+D300</f>
        <v>1666759</v>
      </c>
      <c r="E296" s="135">
        <f>E297+E298+E299+E300</f>
        <v>70000</v>
      </c>
      <c r="F296" s="132">
        <f t="shared" si="16"/>
        <v>1596759</v>
      </c>
    </row>
    <row r="297" spans="1:6" s="133" customFormat="1" ht="12">
      <c r="A297" s="134" t="s">
        <v>276</v>
      </c>
      <c r="B297" s="129" t="s">
        <v>285</v>
      </c>
      <c r="C297" s="129" t="s">
        <v>575</v>
      </c>
      <c r="D297" s="135"/>
      <c r="E297" s="135">
        <f>E371</f>
        <v>0</v>
      </c>
      <c r="F297" s="132">
        <f t="shared" si="16"/>
        <v>0</v>
      </c>
    </row>
    <row r="298" spans="1:6" s="133" customFormat="1" ht="12">
      <c r="A298" s="134" t="s">
        <v>576</v>
      </c>
      <c r="B298" s="129" t="s">
        <v>285</v>
      </c>
      <c r="C298" s="129" t="s">
        <v>577</v>
      </c>
      <c r="D298" s="135">
        <f>D372</f>
        <v>435299</v>
      </c>
      <c r="E298" s="135">
        <f>E372</f>
        <v>15000</v>
      </c>
      <c r="F298" s="132">
        <f t="shared" si="16"/>
        <v>420299</v>
      </c>
    </row>
    <row r="299" spans="1:6" s="133" customFormat="1" ht="12">
      <c r="A299" s="134" t="s">
        <v>280</v>
      </c>
      <c r="B299" s="129">
        <v>200</v>
      </c>
      <c r="C299" s="129" t="s">
        <v>578</v>
      </c>
      <c r="D299" s="135">
        <f>D363+D373+D341</f>
        <v>976460</v>
      </c>
      <c r="E299" s="135">
        <f>E363+E373</f>
        <v>0</v>
      </c>
      <c r="F299" s="132">
        <f t="shared" si="16"/>
        <v>976460</v>
      </c>
    </row>
    <row r="300" spans="1:6" s="133" customFormat="1" ht="12">
      <c r="A300" s="134" t="s">
        <v>282</v>
      </c>
      <c r="B300" s="129" t="s">
        <v>285</v>
      </c>
      <c r="C300" s="129" t="s">
        <v>579</v>
      </c>
      <c r="D300" s="135">
        <f>D346+D364+D374</f>
        <v>255000</v>
      </c>
      <c r="E300" s="135">
        <f>E312+E364+E374</f>
        <v>55000</v>
      </c>
      <c r="F300" s="132">
        <f t="shared" si="16"/>
        <v>200000</v>
      </c>
    </row>
    <row r="301" spans="1:6" s="133" customFormat="1" ht="24">
      <c r="A301" s="134" t="s">
        <v>580</v>
      </c>
      <c r="B301" s="129" t="s">
        <v>285</v>
      </c>
      <c r="C301" s="129" t="s">
        <v>581</v>
      </c>
      <c r="D301" s="135">
        <f>D302+D303</f>
        <v>0</v>
      </c>
      <c r="E301" s="135"/>
      <c r="F301" s="132">
        <f t="shared" si="16"/>
        <v>0</v>
      </c>
    </row>
    <row r="302" spans="1:6" s="133" customFormat="1" ht="24">
      <c r="A302" s="134" t="s">
        <v>511</v>
      </c>
      <c r="B302" s="129" t="s">
        <v>285</v>
      </c>
      <c r="C302" s="129" t="s">
        <v>582</v>
      </c>
      <c r="D302" s="135"/>
      <c r="E302" s="135"/>
      <c r="F302" s="132">
        <f t="shared" si="16"/>
        <v>0</v>
      </c>
    </row>
    <row r="303" spans="1:6" s="133" customFormat="1" ht="12">
      <c r="A303" s="134" t="s">
        <v>583</v>
      </c>
      <c r="B303" s="129" t="s">
        <v>285</v>
      </c>
      <c r="C303" s="129" t="s">
        <v>584</v>
      </c>
      <c r="D303" s="135">
        <f>D336+D337</f>
        <v>0</v>
      </c>
      <c r="E303" s="135"/>
      <c r="F303" s="132"/>
    </row>
    <row r="304" spans="1:6" s="133" customFormat="1" ht="12">
      <c r="A304" s="134" t="s">
        <v>291</v>
      </c>
      <c r="B304" s="129" t="s">
        <v>285</v>
      </c>
      <c r="C304" s="129" t="s">
        <v>585</v>
      </c>
      <c r="D304" s="135">
        <f>D305+D306</f>
        <v>1392000</v>
      </c>
      <c r="E304" s="135">
        <f>E305+E306</f>
        <v>499927.8</v>
      </c>
      <c r="F304" s="132">
        <f t="shared" si="16"/>
        <v>892072.2</v>
      </c>
    </row>
    <row r="305" spans="1:6" s="133" customFormat="1" ht="12">
      <c r="A305" s="134" t="s">
        <v>293</v>
      </c>
      <c r="B305" s="129" t="s">
        <v>285</v>
      </c>
      <c r="C305" s="129" t="s">
        <v>586</v>
      </c>
      <c r="D305" s="135">
        <f>D355+D376</f>
        <v>1302000</v>
      </c>
      <c r="E305" s="135">
        <f>E376+E355</f>
        <v>499927.8</v>
      </c>
      <c r="F305" s="132">
        <f t="shared" si="16"/>
        <v>802072.2</v>
      </c>
    </row>
    <row r="306" spans="1:6" s="133" customFormat="1" ht="10.5" customHeight="1">
      <c r="A306" s="134" t="s">
        <v>463</v>
      </c>
      <c r="B306" s="129" t="s">
        <v>285</v>
      </c>
      <c r="C306" s="129" t="s">
        <v>587</v>
      </c>
      <c r="D306" s="135">
        <f>D367+D377</f>
        <v>90000</v>
      </c>
      <c r="E306" s="135">
        <f>E367+E377</f>
        <v>0</v>
      </c>
      <c r="F306" s="132">
        <f t="shared" si="16"/>
        <v>90000</v>
      </c>
    </row>
    <row r="307" spans="1:6" s="133" customFormat="1" ht="16.5" customHeight="1" hidden="1">
      <c r="A307" s="128" t="s">
        <v>588</v>
      </c>
      <c r="B307" s="129" t="s">
        <v>285</v>
      </c>
      <c r="C307" s="130" t="s">
        <v>589</v>
      </c>
      <c r="D307" s="135">
        <f>D308</f>
        <v>0</v>
      </c>
      <c r="E307" s="135">
        <f>E308</f>
        <v>0</v>
      </c>
      <c r="F307" s="132">
        <f t="shared" si="16"/>
        <v>0</v>
      </c>
    </row>
    <row r="308" spans="1:6" s="133" customFormat="1" ht="12" customHeight="1" hidden="1">
      <c r="A308" s="134" t="s">
        <v>262</v>
      </c>
      <c r="B308" s="129" t="s">
        <v>285</v>
      </c>
      <c r="C308" s="129" t="s">
        <v>590</v>
      </c>
      <c r="D308" s="135">
        <f>D311</f>
        <v>0</v>
      </c>
      <c r="E308" s="135">
        <f>E311</f>
        <v>0</v>
      </c>
      <c r="F308" s="132">
        <f t="shared" si="16"/>
        <v>0</v>
      </c>
    </row>
    <row r="309" spans="1:6" s="133" customFormat="1" ht="13.5" customHeight="1" hidden="1">
      <c r="A309" s="134" t="s">
        <v>262</v>
      </c>
      <c r="B309" s="129" t="s">
        <v>591</v>
      </c>
      <c r="C309" s="129" t="s">
        <v>592</v>
      </c>
      <c r="D309" s="135"/>
      <c r="E309" s="135"/>
      <c r="F309" s="132">
        <f t="shared" si="16"/>
        <v>0</v>
      </c>
    </row>
    <row r="310" spans="1:6" s="133" customFormat="1" ht="1.5" customHeight="1" hidden="1">
      <c r="A310" s="134" t="s">
        <v>262</v>
      </c>
      <c r="B310" s="129" t="s">
        <v>593</v>
      </c>
      <c r="C310" s="129" t="s">
        <v>594</v>
      </c>
      <c r="D310" s="135"/>
      <c r="E310" s="135"/>
      <c r="F310" s="132">
        <f t="shared" si="16"/>
        <v>0</v>
      </c>
    </row>
    <row r="311" spans="1:6" s="133" customFormat="1" ht="2.25" customHeight="1" hidden="1">
      <c r="A311" s="134" t="s">
        <v>272</v>
      </c>
      <c r="B311" s="129" t="s">
        <v>285</v>
      </c>
      <c r="C311" s="129" t="s">
        <v>595</v>
      </c>
      <c r="D311" s="135">
        <f>D312</f>
        <v>0</v>
      </c>
      <c r="E311" s="135">
        <f>E312</f>
        <v>0</v>
      </c>
      <c r="F311" s="132">
        <f t="shared" si="16"/>
        <v>0</v>
      </c>
    </row>
    <row r="312" spans="1:6" s="133" customFormat="1" ht="21" customHeight="1" hidden="1">
      <c r="A312" s="134" t="s">
        <v>282</v>
      </c>
      <c r="B312" s="129" t="s">
        <v>285</v>
      </c>
      <c r="C312" s="129" t="s">
        <v>596</v>
      </c>
      <c r="D312" s="135">
        <f>D323</f>
        <v>0</v>
      </c>
      <c r="E312" s="135">
        <f>E323</f>
        <v>0</v>
      </c>
      <c r="F312" s="132">
        <f t="shared" si="16"/>
        <v>0</v>
      </c>
    </row>
    <row r="313" spans="1:6" s="133" customFormat="1" ht="25.5" customHeight="1" hidden="1">
      <c r="A313" s="134" t="s">
        <v>272</v>
      </c>
      <c r="B313" s="129" t="s">
        <v>597</v>
      </c>
      <c r="C313" s="129" t="s">
        <v>598</v>
      </c>
      <c r="D313" s="135"/>
      <c r="E313" s="135"/>
      <c r="F313" s="132">
        <f t="shared" si="16"/>
        <v>0</v>
      </c>
    </row>
    <row r="314" spans="1:6" s="133" customFormat="1" ht="1.5" customHeight="1" hidden="1">
      <c r="A314" s="134" t="s">
        <v>272</v>
      </c>
      <c r="B314" s="129" t="s">
        <v>599</v>
      </c>
      <c r="C314" s="129" t="s">
        <v>600</v>
      </c>
      <c r="D314" s="135"/>
      <c r="E314" s="135"/>
      <c r="F314" s="132">
        <f t="shared" si="16"/>
        <v>0</v>
      </c>
    </row>
    <row r="315" spans="1:6" s="133" customFormat="1" ht="0.75" customHeight="1" hidden="1">
      <c r="A315" s="134" t="s">
        <v>272</v>
      </c>
      <c r="B315" s="129" t="s">
        <v>601</v>
      </c>
      <c r="C315" s="129" t="s">
        <v>602</v>
      </c>
      <c r="D315" s="135"/>
      <c r="E315" s="135"/>
      <c r="F315" s="132">
        <f t="shared" si="16"/>
        <v>0</v>
      </c>
    </row>
    <row r="316" spans="1:6" s="133" customFormat="1" ht="0.75" customHeight="1" hidden="1">
      <c r="A316" s="134" t="s">
        <v>272</v>
      </c>
      <c r="B316" s="129" t="s">
        <v>603</v>
      </c>
      <c r="C316" s="129" t="s">
        <v>604</v>
      </c>
      <c r="D316" s="135"/>
      <c r="E316" s="135"/>
      <c r="F316" s="132">
        <f t="shared" si="16"/>
        <v>0</v>
      </c>
    </row>
    <row r="317" spans="1:6" s="133" customFormat="1" ht="0.75" customHeight="1" hidden="1">
      <c r="A317" s="134" t="s">
        <v>272</v>
      </c>
      <c r="B317" s="129" t="s">
        <v>605</v>
      </c>
      <c r="C317" s="129" t="s">
        <v>606</v>
      </c>
      <c r="D317" s="135"/>
      <c r="E317" s="135"/>
      <c r="F317" s="132">
        <f t="shared" si="16"/>
        <v>0</v>
      </c>
    </row>
    <row r="318" spans="1:6" s="133" customFormat="1" ht="39" customHeight="1" hidden="1">
      <c r="A318" s="134" t="s">
        <v>272</v>
      </c>
      <c r="B318" s="129" t="s">
        <v>607</v>
      </c>
      <c r="C318" s="129" t="s">
        <v>608</v>
      </c>
      <c r="D318" s="135"/>
      <c r="E318" s="135"/>
      <c r="F318" s="132">
        <f t="shared" si="16"/>
        <v>0</v>
      </c>
    </row>
    <row r="319" spans="1:6" s="133" customFormat="1" ht="0.75" customHeight="1" hidden="1">
      <c r="A319" s="134" t="s">
        <v>272</v>
      </c>
      <c r="B319" s="129" t="s">
        <v>609</v>
      </c>
      <c r="C319" s="129" t="s">
        <v>610</v>
      </c>
      <c r="D319" s="135"/>
      <c r="E319" s="135"/>
      <c r="F319" s="132">
        <f t="shared" si="16"/>
        <v>0</v>
      </c>
    </row>
    <row r="320" spans="1:6" s="133" customFormat="1" ht="0.75" customHeight="1" hidden="1">
      <c r="A320" s="134" t="s">
        <v>588</v>
      </c>
      <c r="B320" s="129" t="s">
        <v>285</v>
      </c>
      <c r="C320" s="129" t="s">
        <v>611</v>
      </c>
      <c r="D320" s="135">
        <f aca="true" t="shared" si="17" ref="D320:E322">D321</f>
        <v>0</v>
      </c>
      <c r="E320" s="135">
        <f t="shared" si="17"/>
        <v>0</v>
      </c>
      <c r="F320" s="132">
        <f t="shared" si="16"/>
        <v>0</v>
      </c>
    </row>
    <row r="321" spans="1:6" s="133" customFormat="1" ht="24.75" customHeight="1" hidden="1">
      <c r="A321" s="134" t="s">
        <v>262</v>
      </c>
      <c r="B321" s="129" t="s">
        <v>285</v>
      </c>
      <c r="C321" s="129" t="s">
        <v>612</v>
      </c>
      <c r="D321" s="135">
        <f t="shared" si="17"/>
        <v>0</v>
      </c>
      <c r="E321" s="135">
        <f t="shared" si="17"/>
        <v>0</v>
      </c>
      <c r="F321" s="132">
        <f t="shared" si="16"/>
        <v>0</v>
      </c>
    </row>
    <row r="322" spans="1:6" s="133" customFormat="1" ht="19.5" customHeight="1" hidden="1">
      <c r="A322" s="134" t="s">
        <v>272</v>
      </c>
      <c r="B322" s="129" t="s">
        <v>285</v>
      </c>
      <c r="C322" s="129" t="s">
        <v>613</v>
      </c>
      <c r="D322" s="135">
        <f t="shared" si="17"/>
        <v>0</v>
      </c>
      <c r="E322" s="135">
        <f t="shared" si="17"/>
        <v>0</v>
      </c>
      <c r="F322" s="132">
        <f t="shared" si="16"/>
        <v>0</v>
      </c>
    </row>
    <row r="323" spans="1:6" s="133" customFormat="1" ht="3.75" customHeight="1" hidden="1">
      <c r="A323" s="134" t="s">
        <v>282</v>
      </c>
      <c r="B323" s="129" t="s">
        <v>285</v>
      </c>
      <c r="C323" s="129" t="s">
        <v>614</v>
      </c>
      <c r="D323" s="135"/>
      <c r="E323" s="135"/>
      <c r="F323" s="132">
        <f t="shared" si="16"/>
        <v>0</v>
      </c>
    </row>
    <row r="324" spans="1:6" s="133" customFormat="1" ht="3.75" customHeight="1" hidden="1">
      <c r="A324" s="134" t="s">
        <v>272</v>
      </c>
      <c r="B324" s="129">
        <v>200</v>
      </c>
      <c r="C324" s="129" t="s">
        <v>615</v>
      </c>
      <c r="D324" s="135"/>
      <c r="E324" s="135"/>
      <c r="F324" s="132">
        <f t="shared" si="16"/>
        <v>0</v>
      </c>
    </row>
    <row r="325" spans="1:6" s="133" customFormat="1" ht="2.25" customHeight="1" hidden="1">
      <c r="A325" s="134" t="s">
        <v>280</v>
      </c>
      <c r="B325" s="129">
        <v>200</v>
      </c>
      <c r="C325" s="129" t="s">
        <v>616</v>
      </c>
      <c r="D325" s="135"/>
      <c r="E325" s="135"/>
      <c r="F325" s="132">
        <f t="shared" si="16"/>
        <v>0</v>
      </c>
    </row>
    <row r="326" spans="1:6" s="133" customFormat="1" ht="2.25" customHeight="1" hidden="1">
      <c r="A326" s="134" t="s">
        <v>282</v>
      </c>
      <c r="B326" s="129" t="s">
        <v>285</v>
      </c>
      <c r="C326" s="129" t="s">
        <v>617</v>
      </c>
      <c r="D326" s="135"/>
      <c r="E326" s="135"/>
      <c r="F326" s="132">
        <f t="shared" si="16"/>
        <v>0</v>
      </c>
    </row>
    <row r="327" spans="1:6" s="133" customFormat="1" ht="0.75" customHeight="1" hidden="1">
      <c r="A327" s="134" t="s">
        <v>580</v>
      </c>
      <c r="B327" s="129">
        <v>200</v>
      </c>
      <c r="C327" s="129" t="s">
        <v>618</v>
      </c>
      <c r="D327" s="135"/>
      <c r="E327" s="135"/>
      <c r="F327" s="132">
        <f t="shared" si="16"/>
        <v>0</v>
      </c>
    </row>
    <row r="328" spans="1:6" s="133" customFormat="1" ht="36" customHeight="1" hidden="1">
      <c r="A328" s="134" t="s">
        <v>511</v>
      </c>
      <c r="B328" s="129">
        <v>200</v>
      </c>
      <c r="C328" s="129" t="s">
        <v>619</v>
      </c>
      <c r="D328" s="135"/>
      <c r="E328" s="135"/>
      <c r="F328" s="132">
        <f t="shared" si="16"/>
        <v>0</v>
      </c>
    </row>
    <row r="329" spans="1:6" s="133" customFormat="1" ht="6.75" customHeight="1" hidden="1">
      <c r="A329" s="128" t="s">
        <v>291</v>
      </c>
      <c r="B329" s="129" t="s">
        <v>285</v>
      </c>
      <c r="C329" s="129" t="s">
        <v>620</v>
      </c>
      <c r="D329" s="135"/>
      <c r="E329" s="135"/>
      <c r="F329" s="132">
        <f t="shared" si="16"/>
        <v>0</v>
      </c>
    </row>
    <row r="330" spans="1:6" s="133" customFormat="1" ht="6.75" customHeight="1" hidden="1">
      <c r="A330" s="134" t="s">
        <v>293</v>
      </c>
      <c r="B330" s="129" t="s">
        <v>285</v>
      </c>
      <c r="C330" s="129" t="s">
        <v>621</v>
      </c>
      <c r="D330" s="135"/>
      <c r="E330" s="135"/>
      <c r="F330" s="132">
        <f t="shared" si="16"/>
        <v>0</v>
      </c>
    </row>
    <row r="331" spans="1:6" s="133" customFormat="1" ht="9" customHeight="1">
      <c r="A331" s="134" t="s">
        <v>262</v>
      </c>
      <c r="B331" s="130" t="s">
        <v>285</v>
      </c>
      <c r="C331" s="130" t="s">
        <v>622</v>
      </c>
      <c r="D331" s="135">
        <f>D332+D333</f>
        <v>364992</v>
      </c>
      <c r="E331" s="135"/>
      <c r="F331" s="132"/>
    </row>
    <row r="332" spans="1:6" s="133" customFormat="1" ht="10.5" customHeight="1">
      <c r="A332" s="134" t="s">
        <v>280</v>
      </c>
      <c r="B332" s="129" t="s">
        <v>285</v>
      </c>
      <c r="C332" s="129" t="s">
        <v>623</v>
      </c>
      <c r="D332" s="135">
        <f>D341</f>
        <v>364992</v>
      </c>
      <c r="E332" s="135"/>
      <c r="F332" s="132"/>
    </row>
    <row r="333" spans="1:6" s="133" customFormat="1" ht="13.5" customHeight="1">
      <c r="A333" s="134" t="s">
        <v>583</v>
      </c>
      <c r="B333" s="129" t="s">
        <v>285</v>
      </c>
      <c r="C333" s="129" t="s">
        <v>624</v>
      </c>
      <c r="D333" s="135">
        <f>D336+D337</f>
        <v>0</v>
      </c>
      <c r="E333" s="135"/>
      <c r="F333" s="132"/>
    </row>
    <row r="334" spans="1:6" s="133" customFormat="1" ht="14.25" customHeight="1">
      <c r="A334" s="134" t="s">
        <v>625</v>
      </c>
      <c r="B334" s="129" t="s">
        <v>285</v>
      </c>
      <c r="C334" s="130" t="s">
        <v>626</v>
      </c>
      <c r="D334" s="135">
        <f>D335</f>
        <v>0</v>
      </c>
      <c r="E334" s="135"/>
      <c r="F334" s="132"/>
    </row>
    <row r="335" spans="1:6" s="133" customFormat="1" ht="15.75" customHeight="1">
      <c r="A335" s="134" t="s">
        <v>272</v>
      </c>
      <c r="B335" s="129" t="s">
        <v>285</v>
      </c>
      <c r="C335" s="129" t="s">
        <v>627</v>
      </c>
      <c r="D335" s="135">
        <f>D336+D337</f>
        <v>0</v>
      </c>
      <c r="E335" s="135"/>
      <c r="F335" s="132"/>
    </row>
    <row r="336" spans="1:6" s="133" customFormat="1" ht="18" customHeight="1">
      <c r="A336" s="134" t="s">
        <v>583</v>
      </c>
      <c r="B336" s="129" t="s">
        <v>285</v>
      </c>
      <c r="C336" s="129" t="s">
        <v>628</v>
      </c>
      <c r="D336" s="135"/>
      <c r="E336" s="135"/>
      <c r="F336" s="132"/>
    </row>
    <row r="337" spans="1:6" s="133" customFormat="1" ht="18.75" customHeight="1">
      <c r="A337" s="134" t="s">
        <v>583</v>
      </c>
      <c r="B337" s="129" t="s">
        <v>285</v>
      </c>
      <c r="C337" s="129" t="s">
        <v>629</v>
      </c>
      <c r="D337" s="135"/>
      <c r="E337" s="135"/>
      <c r="F337" s="132"/>
    </row>
    <row r="338" spans="1:6" s="133" customFormat="1" ht="18.75" customHeight="1">
      <c r="A338" s="128" t="s">
        <v>588</v>
      </c>
      <c r="B338" s="130" t="s">
        <v>285</v>
      </c>
      <c r="C338" s="130" t="s">
        <v>630</v>
      </c>
      <c r="D338" s="131">
        <f>D343+D347</f>
        <v>564992</v>
      </c>
      <c r="E338" s="135"/>
      <c r="F338" s="132"/>
    </row>
    <row r="339" spans="1:6" s="133" customFormat="1" ht="18.75" customHeight="1">
      <c r="A339" s="134" t="s">
        <v>262</v>
      </c>
      <c r="B339" s="129" t="s">
        <v>285</v>
      </c>
      <c r="C339" s="129" t="s">
        <v>631</v>
      </c>
      <c r="D339" s="135">
        <f>D343+D347</f>
        <v>564992</v>
      </c>
      <c r="E339" s="135"/>
      <c r="F339" s="132"/>
    </row>
    <row r="340" spans="1:6" s="133" customFormat="1" ht="18.75" customHeight="1">
      <c r="A340" s="134" t="s">
        <v>272</v>
      </c>
      <c r="B340" s="129" t="s">
        <v>285</v>
      </c>
      <c r="C340" s="129" t="s">
        <v>632</v>
      </c>
      <c r="D340" s="135">
        <f>D344+D348</f>
        <v>564992</v>
      </c>
      <c r="E340" s="135"/>
      <c r="F340" s="132"/>
    </row>
    <row r="341" spans="1:6" s="133" customFormat="1" ht="18.75" customHeight="1">
      <c r="A341" s="134" t="s">
        <v>280</v>
      </c>
      <c r="B341" s="129" t="s">
        <v>285</v>
      </c>
      <c r="C341" s="129" t="s">
        <v>633</v>
      </c>
      <c r="D341" s="135">
        <v>364992</v>
      </c>
      <c r="E341" s="135"/>
      <c r="F341" s="132"/>
    </row>
    <row r="342" spans="1:6" s="133" customFormat="1" ht="18.75" customHeight="1">
      <c r="A342" s="134" t="s">
        <v>634</v>
      </c>
      <c r="B342" s="129"/>
      <c r="C342" s="129" t="s">
        <v>635</v>
      </c>
      <c r="D342" s="135">
        <f>D346</f>
        <v>200000</v>
      </c>
      <c r="E342" s="135"/>
      <c r="F342" s="132"/>
    </row>
    <row r="343" spans="1:6" s="133" customFormat="1" ht="18.75" customHeight="1">
      <c r="A343" s="134" t="s">
        <v>262</v>
      </c>
      <c r="B343" s="129" t="s">
        <v>285</v>
      </c>
      <c r="C343" s="129" t="s">
        <v>636</v>
      </c>
      <c r="D343" s="135">
        <f>D344</f>
        <v>564992</v>
      </c>
      <c r="E343" s="135"/>
      <c r="F343" s="132"/>
    </row>
    <row r="344" spans="1:6" s="133" customFormat="1" ht="16.5" customHeight="1">
      <c r="A344" s="134" t="s">
        <v>272</v>
      </c>
      <c r="B344" s="129" t="s">
        <v>285</v>
      </c>
      <c r="C344" s="129" t="s">
        <v>637</v>
      </c>
      <c r="D344" s="135">
        <f>D345+D346</f>
        <v>564992</v>
      </c>
      <c r="E344" s="135"/>
      <c r="F344" s="132"/>
    </row>
    <row r="345" spans="1:6" s="133" customFormat="1" ht="19.5" customHeight="1">
      <c r="A345" s="134" t="s">
        <v>280</v>
      </c>
      <c r="B345" s="129" t="s">
        <v>285</v>
      </c>
      <c r="C345" s="129" t="s">
        <v>638</v>
      </c>
      <c r="D345" s="135">
        <v>364992</v>
      </c>
      <c r="E345" s="135"/>
      <c r="F345" s="132"/>
    </row>
    <row r="346" spans="1:6" s="133" customFormat="1" ht="19.5" customHeight="1">
      <c r="A346" s="134" t="s">
        <v>634</v>
      </c>
      <c r="B346" s="129" t="s">
        <v>285</v>
      </c>
      <c r="C346" s="129" t="s">
        <v>639</v>
      </c>
      <c r="D346" s="135">
        <v>200000</v>
      </c>
      <c r="E346" s="135"/>
      <c r="F346" s="132"/>
    </row>
    <row r="347" spans="1:6" s="133" customFormat="1" ht="19.5" customHeight="1">
      <c r="A347" s="134" t="s">
        <v>262</v>
      </c>
      <c r="B347" s="129" t="s">
        <v>285</v>
      </c>
      <c r="C347" s="129" t="s">
        <v>640</v>
      </c>
      <c r="D347" s="135">
        <f>D348</f>
        <v>0</v>
      </c>
      <c r="E347" s="135"/>
      <c r="F347" s="132"/>
    </row>
    <row r="348" spans="1:6" s="133" customFormat="1" ht="19.5" customHeight="1">
      <c r="A348" s="134" t="s">
        <v>272</v>
      </c>
      <c r="B348" s="129" t="s">
        <v>285</v>
      </c>
      <c r="C348" s="129" t="s">
        <v>641</v>
      </c>
      <c r="D348" s="135"/>
      <c r="E348" s="135"/>
      <c r="F348" s="132"/>
    </row>
    <row r="349" spans="1:6" s="133" customFormat="1" ht="19.5" customHeight="1">
      <c r="A349" s="134" t="s">
        <v>280</v>
      </c>
      <c r="B349" s="129" t="s">
        <v>285</v>
      </c>
      <c r="C349" s="129" t="s">
        <v>642</v>
      </c>
      <c r="D349" s="135"/>
      <c r="E349" s="135"/>
      <c r="F349" s="132"/>
    </row>
    <row r="350" spans="1:6" s="133" customFormat="1" ht="19.5" customHeight="1">
      <c r="A350" s="134" t="s">
        <v>262</v>
      </c>
      <c r="B350" s="129" t="s">
        <v>285</v>
      </c>
      <c r="C350" s="129" t="s">
        <v>643</v>
      </c>
      <c r="D350" s="135">
        <f>D351+D354</f>
        <v>428468</v>
      </c>
      <c r="E350" s="135">
        <f>E351+E354</f>
        <v>55000</v>
      </c>
      <c r="F350" s="132"/>
    </row>
    <row r="351" spans="1:6" s="133" customFormat="1" ht="19.5" customHeight="1">
      <c r="A351" s="134" t="s">
        <v>272</v>
      </c>
      <c r="B351" s="129" t="s">
        <v>285</v>
      </c>
      <c r="C351" s="129" t="s">
        <v>644</v>
      </c>
      <c r="D351" s="135">
        <f>D352+D353</f>
        <v>386468</v>
      </c>
      <c r="E351" s="135">
        <f>E352+E353</f>
        <v>55000</v>
      </c>
      <c r="F351" s="132"/>
    </row>
    <row r="352" spans="1:6" s="133" customFormat="1" ht="19.5" customHeight="1">
      <c r="A352" s="134" t="s">
        <v>280</v>
      </c>
      <c r="B352" s="129" t="s">
        <v>285</v>
      </c>
      <c r="C352" s="129" t="s">
        <v>645</v>
      </c>
      <c r="D352" s="135">
        <f>D363</f>
        <v>331468</v>
      </c>
      <c r="E352" s="135">
        <f>E363</f>
        <v>0</v>
      </c>
      <c r="F352" s="132"/>
    </row>
    <row r="353" spans="1:6" s="133" customFormat="1" ht="19.5" customHeight="1">
      <c r="A353" s="134" t="s">
        <v>634</v>
      </c>
      <c r="B353" s="129" t="s">
        <v>285</v>
      </c>
      <c r="C353" s="129" t="s">
        <v>646</v>
      </c>
      <c r="D353" s="135">
        <f>D364</f>
        <v>55000</v>
      </c>
      <c r="E353" s="135">
        <f>E364</f>
        <v>55000</v>
      </c>
      <c r="F353" s="132"/>
    </row>
    <row r="354" spans="1:6" s="133" customFormat="1" ht="19.5" customHeight="1">
      <c r="A354" s="128" t="s">
        <v>291</v>
      </c>
      <c r="B354" s="129" t="s">
        <v>285</v>
      </c>
      <c r="C354" s="129" t="s">
        <v>647</v>
      </c>
      <c r="D354" s="135">
        <f>D355</f>
        <v>42000</v>
      </c>
      <c r="E354" s="135">
        <f>E355</f>
        <v>0</v>
      </c>
      <c r="F354" s="132"/>
    </row>
    <row r="355" spans="1:6" s="133" customFormat="1" ht="19.5" customHeight="1">
      <c r="A355" s="134" t="s">
        <v>293</v>
      </c>
      <c r="B355" s="129" t="s">
        <v>285</v>
      </c>
      <c r="C355" s="129" t="s">
        <v>648</v>
      </c>
      <c r="D355" s="135">
        <f>D358+D366</f>
        <v>42000</v>
      </c>
      <c r="E355" s="135">
        <f>E358+E366</f>
        <v>0</v>
      </c>
      <c r="F355" s="132"/>
    </row>
    <row r="356" spans="1:6" s="133" customFormat="1" ht="19.5" customHeight="1">
      <c r="A356" s="134" t="s">
        <v>649</v>
      </c>
      <c r="B356" s="129" t="s">
        <v>285</v>
      </c>
      <c r="C356" s="129" t="s">
        <v>650</v>
      </c>
      <c r="D356" s="135">
        <f>D357</f>
        <v>0</v>
      </c>
      <c r="E356" s="135"/>
      <c r="F356" s="132"/>
    </row>
    <row r="357" spans="1:6" s="133" customFormat="1" ht="19.5" customHeight="1">
      <c r="A357" s="128" t="s">
        <v>291</v>
      </c>
      <c r="B357" s="129" t="s">
        <v>285</v>
      </c>
      <c r="C357" s="129" t="s">
        <v>651</v>
      </c>
      <c r="D357" s="135">
        <f>D358</f>
        <v>0</v>
      </c>
      <c r="E357" s="135">
        <f>E358</f>
        <v>0</v>
      </c>
      <c r="F357" s="132"/>
    </row>
    <row r="358" spans="1:6" s="133" customFormat="1" ht="19.5" customHeight="1">
      <c r="A358" s="134" t="s">
        <v>293</v>
      </c>
      <c r="B358" s="129" t="s">
        <v>285</v>
      </c>
      <c r="C358" s="129" t="s">
        <v>652</v>
      </c>
      <c r="D358" s="135"/>
      <c r="E358" s="135"/>
      <c r="F358" s="132"/>
    </row>
    <row r="359" spans="1:6" s="133" customFormat="1" ht="16.5" customHeight="1">
      <c r="A359" s="128" t="s">
        <v>653</v>
      </c>
      <c r="B359" s="130">
        <v>200</v>
      </c>
      <c r="C359" s="130" t="s">
        <v>654</v>
      </c>
      <c r="D359" s="131">
        <f>D361+D365</f>
        <v>428468</v>
      </c>
      <c r="E359" s="131">
        <f>E361+E365</f>
        <v>55000</v>
      </c>
      <c r="F359" s="132">
        <f aca="true" t="shared" si="18" ref="F359:F422">SUM(D359-E359)</f>
        <v>373468</v>
      </c>
    </row>
    <row r="360" spans="1:6" s="133" customFormat="1" ht="3.75" customHeight="1" hidden="1">
      <c r="A360" s="134" t="s">
        <v>262</v>
      </c>
      <c r="B360" s="129">
        <v>200</v>
      </c>
      <c r="C360" s="129" t="s">
        <v>655</v>
      </c>
      <c r="D360" s="135"/>
      <c r="E360" s="135"/>
      <c r="F360" s="132">
        <f t="shared" si="18"/>
        <v>0</v>
      </c>
    </row>
    <row r="361" spans="1:6" s="137" customFormat="1" ht="22.5" customHeight="1">
      <c r="A361" s="134" t="s">
        <v>262</v>
      </c>
      <c r="B361" s="130" t="s">
        <v>285</v>
      </c>
      <c r="C361" s="129" t="s">
        <v>656</v>
      </c>
      <c r="D361" s="135">
        <f>D362</f>
        <v>386468</v>
      </c>
      <c r="E361" s="131">
        <f>E362</f>
        <v>55000</v>
      </c>
      <c r="F361" s="132">
        <f t="shared" si="18"/>
        <v>331468</v>
      </c>
    </row>
    <row r="362" spans="1:6" s="133" customFormat="1" ht="18.75" customHeight="1">
      <c r="A362" s="134" t="s">
        <v>272</v>
      </c>
      <c r="B362" s="129" t="s">
        <v>285</v>
      </c>
      <c r="C362" s="129" t="s">
        <v>657</v>
      </c>
      <c r="D362" s="135">
        <f>D363+D364</f>
        <v>386468</v>
      </c>
      <c r="E362" s="135">
        <f>E363+E364</f>
        <v>55000</v>
      </c>
      <c r="F362" s="132">
        <f t="shared" si="18"/>
        <v>331468</v>
      </c>
    </row>
    <row r="363" spans="1:6" s="133" customFormat="1" ht="18.75" customHeight="1">
      <c r="A363" s="134" t="s">
        <v>280</v>
      </c>
      <c r="B363" s="129" t="s">
        <v>285</v>
      </c>
      <c r="C363" s="129" t="s">
        <v>658</v>
      </c>
      <c r="D363" s="135">
        <v>331468</v>
      </c>
      <c r="E363" s="135"/>
      <c r="F363" s="132">
        <f t="shared" si="18"/>
        <v>331468</v>
      </c>
    </row>
    <row r="364" spans="1:6" s="133" customFormat="1" ht="20.25" customHeight="1">
      <c r="A364" s="134" t="s">
        <v>282</v>
      </c>
      <c r="B364" s="129" t="s">
        <v>285</v>
      </c>
      <c r="C364" s="129" t="s">
        <v>659</v>
      </c>
      <c r="D364" s="135">
        <v>55000</v>
      </c>
      <c r="E364" s="135">
        <v>55000</v>
      </c>
      <c r="F364" s="132">
        <f t="shared" si="18"/>
        <v>0</v>
      </c>
    </row>
    <row r="365" spans="1:6" s="133" customFormat="1" ht="16.5" customHeight="1">
      <c r="A365" s="128" t="s">
        <v>291</v>
      </c>
      <c r="B365" s="129" t="s">
        <v>285</v>
      </c>
      <c r="C365" s="129" t="s">
        <v>660</v>
      </c>
      <c r="D365" s="135">
        <f>D366+D367</f>
        <v>42000</v>
      </c>
      <c r="E365" s="135">
        <f>E366+E367</f>
        <v>0</v>
      </c>
      <c r="F365" s="132">
        <f t="shared" si="18"/>
        <v>42000</v>
      </c>
    </row>
    <row r="366" spans="1:6" s="133" customFormat="1" ht="15" customHeight="1">
      <c r="A366" s="134" t="s">
        <v>293</v>
      </c>
      <c r="B366" s="129" t="s">
        <v>285</v>
      </c>
      <c r="C366" s="129" t="s">
        <v>661</v>
      </c>
      <c r="D366" s="135">
        <v>42000</v>
      </c>
      <c r="E366" s="135"/>
      <c r="F366" s="132">
        <f t="shared" si="18"/>
        <v>42000</v>
      </c>
    </row>
    <row r="367" spans="1:6" s="133" customFormat="1" ht="15" customHeight="1">
      <c r="A367" s="134" t="s">
        <v>463</v>
      </c>
      <c r="B367" s="129" t="s">
        <v>285</v>
      </c>
      <c r="C367" s="129" t="s">
        <v>662</v>
      </c>
      <c r="D367" s="135"/>
      <c r="E367" s="135"/>
      <c r="F367" s="132">
        <f t="shared" si="18"/>
        <v>0</v>
      </c>
    </row>
    <row r="368" spans="1:6" s="133" customFormat="1" ht="12">
      <c r="A368" s="128" t="s">
        <v>663</v>
      </c>
      <c r="B368" s="129">
        <v>200</v>
      </c>
      <c r="C368" s="130" t="s">
        <v>664</v>
      </c>
      <c r="D368" s="131">
        <f>D369+D375</f>
        <v>2065299</v>
      </c>
      <c r="E368" s="131">
        <f>E369+E375</f>
        <v>15000</v>
      </c>
      <c r="F368" s="132">
        <f t="shared" si="18"/>
        <v>2050299</v>
      </c>
    </row>
    <row r="369" spans="1:6" s="133" customFormat="1" ht="12">
      <c r="A369" s="134" t="s">
        <v>262</v>
      </c>
      <c r="B369" s="129">
        <v>200</v>
      </c>
      <c r="C369" s="129" t="s">
        <v>665</v>
      </c>
      <c r="D369" s="135">
        <f>D370</f>
        <v>715299</v>
      </c>
      <c r="E369" s="135">
        <f>E370</f>
        <v>15000</v>
      </c>
      <c r="F369" s="132">
        <f t="shared" si="18"/>
        <v>700299</v>
      </c>
    </row>
    <row r="370" spans="1:6" s="133" customFormat="1" ht="12">
      <c r="A370" s="134" t="s">
        <v>272</v>
      </c>
      <c r="B370" s="129">
        <v>200</v>
      </c>
      <c r="C370" s="129" t="s">
        <v>666</v>
      </c>
      <c r="D370" s="135">
        <f>D371+D372+D373+D374</f>
        <v>715299</v>
      </c>
      <c r="E370" s="135">
        <f>E371+E372+E373+E374</f>
        <v>15000</v>
      </c>
      <c r="F370" s="132">
        <f t="shared" si="18"/>
        <v>700299</v>
      </c>
    </row>
    <row r="371" spans="1:6" s="133" customFormat="1" ht="12">
      <c r="A371" s="134" t="s">
        <v>276</v>
      </c>
      <c r="B371" s="129" t="s">
        <v>285</v>
      </c>
      <c r="C371" s="129" t="s">
        <v>667</v>
      </c>
      <c r="D371" s="135"/>
      <c r="E371" s="135"/>
      <c r="F371" s="132">
        <f t="shared" si="18"/>
        <v>0</v>
      </c>
    </row>
    <row r="372" spans="1:6" s="133" customFormat="1" ht="12">
      <c r="A372" s="134" t="s">
        <v>576</v>
      </c>
      <c r="B372" s="129" t="s">
        <v>285</v>
      </c>
      <c r="C372" s="129" t="s">
        <v>668</v>
      </c>
      <c r="D372" s="135">
        <f>D394+D405</f>
        <v>435299</v>
      </c>
      <c r="E372" s="135">
        <f>E394+E405</f>
        <v>15000</v>
      </c>
      <c r="F372" s="132">
        <f t="shared" si="18"/>
        <v>420299</v>
      </c>
    </row>
    <row r="373" spans="1:6" s="133" customFormat="1" ht="12">
      <c r="A373" s="134" t="s">
        <v>280</v>
      </c>
      <c r="B373" s="129">
        <v>200</v>
      </c>
      <c r="C373" s="129" t="s">
        <v>669</v>
      </c>
      <c r="D373" s="135">
        <f>D406+D419+D425+D434</f>
        <v>280000</v>
      </c>
      <c r="E373" s="135">
        <f>E406+E419+E425+E434</f>
        <v>0</v>
      </c>
      <c r="F373" s="132">
        <f t="shared" si="18"/>
        <v>280000</v>
      </c>
    </row>
    <row r="374" spans="1:6" s="133" customFormat="1" ht="12">
      <c r="A374" s="134" t="s">
        <v>282</v>
      </c>
      <c r="B374" s="129" t="s">
        <v>285</v>
      </c>
      <c r="C374" s="129" t="s">
        <v>670</v>
      </c>
      <c r="D374" s="135">
        <f>D426+D435</f>
        <v>0</v>
      </c>
      <c r="E374" s="135">
        <f>E426+E435</f>
        <v>0</v>
      </c>
      <c r="F374" s="132">
        <f t="shared" si="18"/>
        <v>0</v>
      </c>
    </row>
    <row r="375" spans="1:6" s="133" customFormat="1" ht="27" customHeight="1">
      <c r="A375" s="134" t="s">
        <v>291</v>
      </c>
      <c r="B375" s="129">
        <v>200</v>
      </c>
      <c r="C375" s="129" t="s">
        <v>671</v>
      </c>
      <c r="D375" s="135">
        <f>D377+D376</f>
        <v>1350000</v>
      </c>
      <c r="E375" s="135">
        <f>E377</f>
        <v>0</v>
      </c>
      <c r="F375" s="132">
        <f t="shared" si="18"/>
        <v>1350000</v>
      </c>
    </row>
    <row r="376" spans="1:6" s="133" customFormat="1" ht="26.25" customHeight="1">
      <c r="A376" s="134" t="s">
        <v>293</v>
      </c>
      <c r="B376" s="129">
        <v>200</v>
      </c>
      <c r="C376" s="129" t="s">
        <v>672</v>
      </c>
      <c r="D376" s="135">
        <f>D428+D437</f>
        <v>1260000</v>
      </c>
      <c r="E376" s="135">
        <f>E428+E437</f>
        <v>499927.8</v>
      </c>
      <c r="F376" s="132">
        <f t="shared" si="18"/>
        <v>760072.2</v>
      </c>
    </row>
    <row r="377" spans="1:6" s="133" customFormat="1" ht="19.5" customHeight="1">
      <c r="A377" s="134" t="s">
        <v>463</v>
      </c>
      <c r="B377" s="129"/>
      <c r="C377" s="129" t="s">
        <v>673</v>
      </c>
      <c r="D377" s="135">
        <f>D408+D421+D429+D438</f>
        <v>90000</v>
      </c>
      <c r="E377" s="135">
        <f>E401+E408+E429</f>
        <v>0</v>
      </c>
      <c r="F377" s="132">
        <f t="shared" si="18"/>
        <v>90000</v>
      </c>
    </row>
    <row r="378" spans="1:6" s="133" customFormat="1" ht="16.5" customHeight="1" hidden="1">
      <c r="A378" s="128" t="s">
        <v>674</v>
      </c>
      <c r="B378" s="129" t="s">
        <v>285</v>
      </c>
      <c r="C378" s="129" t="s">
        <v>675</v>
      </c>
      <c r="D378" s="135">
        <f>D388</f>
        <v>0</v>
      </c>
      <c r="E378" s="135">
        <f>E388</f>
        <v>0</v>
      </c>
      <c r="F378" s="132">
        <f t="shared" si="18"/>
        <v>0</v>
      </c>
    </row>
    <row r="379" spans="1:6" s="133" customFormat="1" ht="3.75" customHeight="1" hidden="1">
      <c r="A379" s="134" t="s">
        <v>272</v>
      </c>
      <c r="B379" s="129" t="s">
        <v>285</v>
      </c>
      <c r="C379" s="129" t="s">
        <v>676</v>
      </c>
      <c r="D379" s="135"/>
      <c r="E379" s="135"/>
      <c r="F379" s="132">
        <f t="shared" si="18"/>
        <v>0</v>
      </c>
    </row>
    <row r="380" spans="1:6" s="133" customFormat="1" ht="4.5" customHeight="1" hidden="1">
      <c r="A380" s="134" t="s">
        <v>280</v>
      </c>
      <c r="B380" s="129" t="s">
        <v>285</v>
      </c>
      <c r="C380" s="129" t="s">
        <v>677</v>
      </c>
      <c r="D380" s="135"/>
      <c r="E380" s="135"/>
      <c r="F380" s="132">
        <f t="shared" si="18"/>
        <v>0</v>
      </c>
    </row>
    <row r="381" spans="1:6" s="133" customFormat="1" ht="3.75" customHeight="1" hidden="1">
      <c r="A381" s="134" t="s">
        <v>291</v>
      </c>
      <c r="B381" s="129" t="s">
        <v>285</v>
      </c>
      <c r="C381" s="129" t="s">
        <v>678</v>
      </c>
      <c r="D381" s="135"/>
      <c r="E381" s="135"/>
      <c r="F381" s="132">
        <f t="shared" si="18"/>
        <v>0</v>
      </c>
    </row>
    <row r="382" spans="1:6" s="133" customFormat="1" ht="4.5" customHeight="1" hidden="1">
      <c r="A382" s="134" t="s">
        <v>293</v>
      </c>
      <c r="B382" s="129" t="s">
        <v>285</v>
      </c>
      <c r="C382" s="129" t="s">
        <v>679</v>
      </c>
      <c r="D382" s="135"/>
      <c r="E382" s="135"/>
      <c r="F382" s="132">
        <f t="shared" si="18"/>
        <v>0</v>
      </c>
    </row>
    <row r="383" spans="1:6" s="133" customFormat="1" ht="5.25" customHeight="1" hidden="1">
      <c r="A383" s="128" t="s">
        <v>680</v>
      </c>
      <c r="B383" s="129" t="s">
        <v>285</v>
      </c>
      <c r="C383" s="129" t="s">
        <v>681</v>
      </c>
      <c r="D383" s="135"/>
      <c r="E383" s="135"/>
      <c r="F383" s="132">
        <f t="shared" si="18"/>
        <v>0</v>
      </c>
    </row>
    <row r="384" spans="1:6" s="133" customFormat="1" ht="4.5" customHeight="1" hidden="1">
      <c r="A384" s="134" t="s">
        <v>262</v>
      </c>
      <c r="B384" s="129" t="s">
        <v>285</v>
      </c>
      <c r="C384" s="129" t="s">
        <v>682</v>
      </c>
      <c r="D384" s="135"/>
      <c r="E384" s="135"/>
      <c r="F384" s="132">
        <f t="shared" si="18"/>
        <v>0</v>
      </c>
    </row>
    <row r="385" spans="1:6" s="133" customFormat="1" ht="4.5" customHeight="1" hidden="1">
      <c r="A385" s="134" t="s">
        <v>272</v>
      </c>
      <c r="B385" s="129" t="s">
        <v>285</v>
      </c>
      <c r="C385" s="129" t="s">
        <v>683</v>
      </c>
      <c r="D385" s="135"/>
      <c r="E385" s="135"/>
      <c r="F385" s="132">
        <f t="shared" si="18"/>
        <v>0</v>
      </c>
    </row>
    <row r="386" spans="1:6" s="133" customFormat="1" ht="6" customHeight="1" hidden="1">
      <c r="A386" s="134" t="s">
        <v>280</v>
      </c>
      <c r="B386" s="129" t="s">
        <v>285</v>
      </c>
      <c r="C386" s="129" t="s">
        <v>684</v>
      </c>
      <c r="D386" s="135"/>
      <c r="E386" s="135"/>
      <c r="F386" s="132">
        <f t="shared" si="18"/>
        <v>0</v>
      </c>
    </row>
    <row r="387" spans="1:6" s="133" customFormat="1" ht="4.5" customHeight="1" hidden="1">
      <c r="A387" s="134" t="s">
        <v>291</v>
      </c>
      <c r="B387" s="129" t="s">
        <v>285</v>
      </c>
      <c r="C387" s="129" t="s">
        <v>685</v>
      </c>
      <c r="D387" s="135"/>
      <c r="E387" s="135"/>
      <c r="F387" s="132">
        <f t="shared" si="18"/>
        <v>0</v>
      </c>
    </row>
    <row r="388" spans="1:6" s="133" customFormat="1" ht="13.5" customHeight="1" hidden="1">
      <c r="A388" s="134" t="s">
        <v>262</v>
      </c>
      <c r="B388" s="129" t="s">
        <v>285</v>
      </c>
      <c r="C388" s="129" t="s">
        <v>686</v>
      </c>
      <c r="D388" s="135">
        <f>D389</f>
        <v>0</v>
      </c>
      <c r="E388" s="135">
        <f>E389</f>
        <v>0</v>
      </c>
      <c r="F388" s="132">
        <f t="shared" si="18"/>
        <v>0</v>
      </c>
    </row>
    <row r="389" spans="1:6" s="133" customFormat="1" ht="14.25" customHeight="1" hidden="1">
      <c r="A389" s="134" t="s">
        <v>272</v>
      </c>
      <c r="B389" s="129" t="s">
        <v>285</v>
      </c>
      <c r="C389" s="129" t="s">
        <v>687</v>
      </c>
      <c r="D389" s="135">
        <f>D390</f>
        <v>0</v>
      </c>
      <c r="E389" s="135">
        <f>E390</f>
        <v>0</v>
      </c>
      <c r="F389" s="132"/>
    </row>
    <row r="390" spans="1:6" s="133" customFormat="1" ht="0.75" customHeight="1" hidden="1">
      <c r="A390" s="134" t="s">
        <v>280</v>
      </c>
      <c r="B390" s="129" t="s">
        <v>285</v>
      </c>
      <c r="C390" s="129" t="s">
        <v>688</v>
      </c>
      <c r="D390" s="135"/>
      <c r="E390" s="135"/>
      <c r="F390" s="132"/>
    </row>
    <row r="391" spans="1:6" s="133" customFormat="1" ht="15" customHeight="1" hidden="1">
      <c r="A391" s="134" t="s">
        <v>689</v>
      </c>
      <c r="B391" s="134">
        <v>200</v>
      </c>
      <c r="C391" s="129" t="s">
        <v>690</v>
      </c>
      <c r="D391" s="141"/>
      <c r="E391" s="135">
        <f>E392</f>
        <v>0</v>
      </c>
      <c r="F391" s="132"/>
    </row>
    <row r="392" spans="1:6" s="133" customFormat="1" ht="0.75" customHeight="1" hidden="1">
      <c r="A392" s="134" t="s">
        <v>262</v>
      </c>
      <c r="B392" s="134">
        <v>200</v>
      </c>
      <c r="C392" s="129" t="s">
        <v>691</v>
      </c>
      <c r="D392" s="141"/>
      <c r="E392" s="135">
        <f>E393</f>
        <v>0</v>
      </c>
      <c r="F392" s="132"/>
    </row>
    <row r="393" spans="1:6" s="133" customFormat="1" ht="15" customHeight="1" hidden="1">
      <c r="A393" s="134" t="s">
        <v>272</v>
      </c>
      <c r="B393" s="134">
        <v>200</v>
      </c>
      <c r="C393" s="129" t="s">
        <v>692</v>
      </c>
      <c r="D393" s="141"/>
      <c r="E393" s="135">
        <f>E394</f>
        <v>0</v>
      </c>
      <c r="F393" s="132"/>
    </row>
    <row r="394" spans="1:6" s="133" customFormat="1" ht="15" customHeight="1" hidden="1">
      <c r="A394" s="134" t="s">
        <v>576</v>
      </c>
      <c r="B394" s="134">
        <v>200</v>
      </c>
      <c r="C394" s="129" t="s">
        <v>693</v>
      </c>
      <c r="D394" s="141"/>
      <c r="E394" s="135"/>
      <c r="F394" s="132"/>
    </row>
    <row r="395" spans="1:6" s="133" customFormat="1" ht="35.25" customHeight="1" hidden="1">
      <c r="A395" s="134" t="s">
        <v>694</v>
      </c>
      <c r="B395" s="129" t="s">
        <v>285</v>
      </c>
      <c r="C395" s="129" t="s">
        <v>695</v>
      </c>
      <c r="D395" s="135">
        <f>D396+D400</f>
        <v>0</v>
      </c>
      <c r="E395" s="135">
        <f>E396+E400</f>
        <v>0</v>
      </c>
      <c r="F395" s="132"/>
    </row>
    <row r="396" spans="1:6" s="133" customFormat="1" ht="0.75" customHeight="1" hidden="1">
      <c r="A396" s="134" t="s">
        <v>262</v>
      </c>
      <c r="B396" s="129" t="s">
        <v>285</v>
      </c>
      <c r="C396" s="129" t="s">
        <v>696</v>
      </c>
      <c r="D396" s="135">
        <f>D397</f>
        <v>0</v>
      </c>
      <c r="E396" s="135">
        <f>E397</f>
        <v>0</v>
      </c>
      <c r="F396" s="132"/>
    </row>
    <row r="397" spans="1:6" s="133" customFormat="1" ht="14.25" customHeight="1" hidden="1">
      <c r="A397" s="134" t="s">
        <v>272</v>
      </c>
      <c r="B397" s="129" t="s">
        <v>285</v>
      </c>
      <c r="C397" s="129" t="s">
        <v>697</v>
      </c>
      <c r="D397" s="135">
        <f>D398+D399</f>
        <v>0</v>
      </c>
      <c r="E397" s="135">
        <f>E399</f>
        <v>0</v>
      </c>
      <c r="F397" s="132"/>
    </row>
    <row r="398" spans="1:6" s="133" customFormat="1" ht="14.25" customHeight="1" hidden="1">
      <c r="A398" s="134" t="s">
        <v>278</v>
      </c>
      <c r="B398" s="129" t="s">
        <v>285</v>
      </c>
      <c r="C398" s="129" t="s">
        <v>698</v>
      </c>
      <c r="D398" s="135"/>
      <c r="E398" s="135"/>
      <c r="F398" s="132"/>
    </row>
    <row r="399" spans="1:6" s="133" customFormat="1" ht="14.25" customHeight="1" hidden="1">
      <c r="A399" s="134" t="s">
        <v>280</v>
      </c>
      <c r="B399" s="129" t="s">
        <v>285</v>
      </c>
      <c r="C399" s="129" t="s">
        <v>699</v>
      </c>
      <c r="D399" s="135"/>
      <c r="E399" s="135"/>
      <c r="F399" s="132"/>
    </row>
    <row r="400" spans="1:6" s="133" customFormat="1" ht="0.75" customHeight="1" hidden="1">
      <c r="A400" s="134" t="s">
        <v>291</v>
      </c>
      <c r="B400" s="129" t="s">
        <v>285</v>
      </c>
      <c r="C400" s="129" t="s">
        <v>700</v>
      </c>
      <c r="D400" s="135">
        <f>D401</f>
        <v>0</v>
      </c>
      <c r="E400" s="135"/>
      <c r="F400" s="132"/>
    </row>
    <row r="401" spans="1:6" s="133" customFormat="1" ht="14.25" customHeight="1" hidden="1">
      <c r="A401" s="134" t="s">
        <v>463</v>
      </c>
      <c r="B401" s="129" t="s">
        <v>285</v>
      </c>
      <c r="C401" s="129" t="s">
        <v>701</v>
      </c>
      <c r="D401" s="135"/>
      <c r="E401" s="135"/>
      <c r="F401" s="132"/>
    </row>
    <row r="402" spans="1:6" s="133" customFormat="1" ht="12">
      <c r="A402" s="128" t="s">
        <v>702</v>
      </c>
      <c r="B402" s="129" t="s">
        <v>285</v>
      </c>
      <c r="C402" s="130" t="s">
        <v>703</v>
      </c>
      <c r="D402" s="131">
        <f>D403+D407</f>
        <v>495299</v>
      </c>
      <c r="E402" s="135">
        <f>E403+E407</f>
        <v>15000</v>
      </c>
      <c r="F402" s="132">
        <f t="shared" si="18"/>
        <v>480299</v>
      </c>
    </row>
    <row r="403" spans="1:6" s="133" customFormat="1" ht="12">
      <c r="A403" s="134" t="s">
        <v>262</v>
      </c>
      <c r="B403" s="129" t="s">
        <v>285</v>
      </c>
      <c r="C403" s="129" t="s">
        <v>704</v>
      </c>
      <c r="D403" s="135">
        <f>D404</f>
        <v>455299</v>
      </c>
      <c r="E403" s="135">
        <f>E404</f>
        <v>15000</v>
      </c>
      <c r="F403" s="132">
        <f t="shared" si="18"/>
        <v>440299</v>
      </c>
    </row>
    <row r="404" spans="1:6" s="133" customFormat="1" ht="12">
      <c r="A404" s="134" t="s">
        <v>272</v>
      </c>
      <c r="B404" s="129" t="s">
        <v>285</v>
      </c>
      <c r="C404" s="129" t="s">
        <v>705</v>
      </c>
      <c r="D404" s="135">
        <f>D405+D406</f>
        <v>455299</v>
      </c>
      <c r="E404" s="135">
        <f>E405+E406</f>
        <v>15000</v>
      </c>
      <c r="F404" s="132">
        <f t="shared" si="18"/>
        <v>440299</v>
      </c>
    </row>
    <row r="405" spans="1:6" s="133" customFormat="1" ht="12">
      <c r="A405" s="134" t="s">
        <v>278</v>
      </c>
      <c r="B405" s="129" t="s">
        <v>285</v>
      </c>
      <c r="C405" s="129" t="s">
        <v>706</v>
      </c>
      <c r="D405" s="135">
        <v>435299</v>
      </c>
      <c r="E405" s="135">
        <v>15000</v>
      </c>
      <c r="F405" s="132">
        <f t="shared" si="18"/>
        <v>420299</v>
      </c>
    </row>
    <row r="406" spans="1:6" s="133" customFormat="1" ht="12">
      <c r="A406" s="134" t="s">
        <v>280</v>
      </c>
      <c r="B406" s="129" t="s">
        <v>285</v>
      </c>
      <c r="C406" s="129" t="s">
        <v>707</v>
      </c>
      <c r="D406" s="135">
        <v>20000</v>
      </c>
      <c r="E406" s="135"/>
      <c r="F406" s="132"/>
    </row>
    <row r="407" spans="1:6" s="133" customFormat="1" ht="12">
      <c r="A407" s="134" t="s">
        <v>291</v>
      </c>
      <c r="B407" s="129" t="s">
        <v>285</v>
      </c>
      <c r="C407" s="129" t="s">
        <v>708</v>
      </c>
      <c r="D407" s="135">
        <f>D408</f>
        <v>40000</v>
      </c>
      <c r="E407" s="135">
        <f>+E408</f>
        <v>0</v>
      </c>
      <c r="F407" s="132"/>
    </row>
    <row r="408" spans="1:6" s="133" customFormat="1" ht="26.25" customHeight="1">
      <c r="A408" s="134" t="s">
        <v>416</v>
      </c>
      <c r="B408" s="129" t="s">
        <v>285</v>
      </c>
      <c r="C408" s="129" t="s">
        <v>709</v>
      </c>
      <c r="D408" s="135">
        <v>40000</v>
      </c>
      <c r="E408" s="135"/>
      <c r="F408" s="132"/>
    </row>
    <row r="409" spans="1:6" s="133" customFormat="1" ht="0.75" customHeight="1" hidden="1">
      <c r="A409" s="134"/>
      <c r="B409" s="129"/>
      <c r="C409" s="129"/>
      <c r="D409" s="135"/>
      <c r="E409" s="135"/>
      <c r="F409" s="132"/>
    </row>
    <row r="410" spans="1:6" s="133" customFormat="1" ht="1.5" customHeight="1" hidden="1">
      <c r="A410" s="128" t="s">
        <v>710</v>
      </c>
      <c r="B410" s="129" t="s">
        <v>285</v>
      </c>
      <c r="C410" s="129" t="s">
        <v>711</v>
      </c>
      <c r="D410" s="135">
        <f>D411</f>
        <v>228899</v>
      </c>
      <c r="E410" s="135">
        <f>E411+E415</f>
        <v>28899</v>
      </c>
      <c r="F410" s="132">
        <f t="shared" si="18"/>
        <v>200000</v>
      </c>
    </row>
    <row r="411" spans="1:6" s="133" customFormat="1" ht="16.5" customHeight="1" hidden="1">
      <c r="A411" s="134" t="s">
        <v>262</v>
      </c>
      <c r="B411" s="129" t="s">
        <v>285</v>
      </c>
      <c r="C411" s="129" t="s">
        <v>712</v>
      </c>
      <c r="D411" s="135">
        <f>D412</f>
        <v>228899</v>
      </c>
      <c r="E411" s="135">
        <f>E412</f>
        <v>28899</v>
      </c>
      <c r="F411" s="132">
        <f t="shared" si="18"/>
        <v>200000</v>
      </c>
    </row>
    <row r="412" spans="1:6" s="133" customFormat="1" ht="12.75" customHeight="1" hidden="1">
      <c r="A412" s="134" t="s">
        <v>272</v>
      </c>
      <c r="B412" s="129" t="s">
        <v>285</v>
      </c>
      <c r="C412" s="129" t="s">
        <v>713</v>
      </c>
      <c r="D412" s="135">
        <f>D413+D414</f>
        <v>228899</v>
      </c>
      <c r="E412" s="135">
        <f>E413+E414</f>
        <v>28899</v>
      </c>
      <c r="F412" s="132">
        <f t="shared" si="18"/>
        <v>200000</v>
      </c>
    </row>
    <row r="413" spans="1:6" s="133" customFormat="1" ht="10.5" customHeight="1">
      <c r="A413" s="128" t="s">
        <v>714</v>
      </c>
      <c r="B413" s="130" t="s">
        <v>285</v>
      </c>
      <c r="C413" s="130" t="s">
        <v>715</v>
      </c>
      <c r="D413" s="131">
        <f>D417+D420</f>
        <v>200000</v>
      </c>
      <c r="E413" s="131"/>
      <c r="F413" s="132">
        <f t="shared" si="18"/>
        <v>200000</v>
      </c>
    </row>
    <row r="414" spans="1:6" s="133" customFormat="1" ht="14.25" customHeight="1" hidden="1">
      <c r="A414" s="134" t="s">
        <v>280</v>
      </c>
      <c r="B414" s="129" t="s">
        <v>285</v>
      </c>
      <c r="C414" s="129" t="s">
        <v>716</v>
      </c>
      <c r="D414" s="135">
        <v>28899</v>
      </c>
      <c r="E414" s="135">
        <v>28899</v>
      </c>
      <c r="F414" s="132">
        <f t="shared" si="18"/>
        <v>0</v>
      </c>
    </row>
    <row r="415" spans="1:6" s="133" customFormat="1" ht="7.5" customHeight="1" hidden="1">
      <c r="A415" s="134" t="s">
        <v>717</v>
      </c>
      <c r="B415" s="129" t="s">
        <v>285</v>
      </c>
      <c r="C415" s="129" t="s">
        <v>718</v>
      </c>
      <c r="D415" s="135"/>
      <c r="E415" s="135">
        <f>E416</f>
        <v>0</v>
      </c>
      <c r="F415" s="132">
        <f t="shared" si="18"/>
        <v>0</v>
      </c>
    </row>
    <row r="416" spans="1:6" s="133" customFormat="1" ht="14.25" customHeight="1" hidden="1">
      <c r="A416" s="134" t="s">
        <v>416</v>
      </c>
      <c r="B416" s="129" t="s">
        <v>285</v>
      </c>
      <c r="C416" s="129" t="s">
        <v>719</v>
      </c>
      <c r="D416" s="135"/>
      <c r="E416" s="135"/>
      <c r="F416" s="132">
        <f t="shared" si="18"/>
        <v>0</v>
      </c>
    </row>
    <row r="417" spans="1:6" s="133" customFormat="1" ht="14.25" customHeight="1">
      <c r="A417" s="134" t="s">
        <v>262</v>
      </c>
      <c r="B417" s="129" t="s">
        <v>285</v>
      </c>
      <c r="C417" s="129" t="s">
        <v>720</v>
      </c>
      <c r="D417" s="135">
        <f>D418</f>
        <v>150000</v>
      </c>
      <c r="E417" s="135"/>
      <c r="F417" s="132"/>
    </row>
    <row r="418" spans="1:6" s="133" customFormat="1" ht="14.25" customHeight="1">
      <c r="A418" s="134" t="s">
        <v>272</v>
      </c>
      <c r="B418" s="129" t="s">
        <v>285</v>
      </c>
      <c r="C418" s="129" t="s">
        <v>721</v>
      </c>
      <c r="D418" s="135">
        <f>D419</f>
        <v>150000</v>
      </c>
      <c r="E418" s="135"/>
      <c r="F418" s="132">
        <f>D418-E418</f>
        <v>150000</v>
      </c>
    </row>
    <row r="419" spans="1:6" s="133" customFormat="1" ht="14.25" customHeight="1">
      <c r="A419" s="134" t="s">
        <v>280</v>
      </c>
      <c r="B419" s="129" t="s">
        <v>285</v>
      </c>
      <c r="C419" s="129" t="s">
        <v>722</v>
      </c>
      <c r="D419" s="135">
        <v>150000</v>
      </c>
      <c r="E419" s="135"/>
      <c r="F419" s="132">
        <f>D419-E419</f>
        <v>150000</v>
      </c>
    </row>
    <row r="420" spans="1:6" s="133" customFormat="1" ht="14.25" customHeight="1">
      <c r="A420" s="134" t="s">
        <v>291</v>
      </c>
      <c r="B420" s="129" t="s">
        <v>285</v>
      </c>
      <c r="C420" s="129" t="s">
        <v>723</v>
      </c>
      <c r="D420" s="135">
        <f>D421</f>
        <v>50000</v>
      </c>
      <c r="E420" s="135"/>
      <c r="F420" s="132">
        <f>D420-E420</f>
        <v>50000</v>
      </c>
    </row>
    <row r="421" spans="1:6" s="133" customFormat="1" ht="14.25" customHeight="1">
      <c r="A421" s="134" t="s">
        <v>416</v>
      </c>
      <c r="B421" s="129" t="s">
        <v>285</v>
      </c>
      <c r="C421" s="129" t="s">
        <v>724</v>
      </c>
      <c r="D421" s="135">
        <v>50000</v>
      </c>
      <c r="E421" s="135"/>
      <c r="F421" s="132">
        <f>D421-E421</f>
        <v>50000</v>
      </c>
    </row>
    <row r="422" spans="1:6" s="133" customFormat="1" ht="20.25" customHeight="1">
      <c r="A422" s="128" t="s">
        <v>725</v>
      </c>
      <c r="B422" s="129" t="s">
        <v>285</v>
      </c>
      <c r="C422" s="130" t="s">
        <v>726</v>
      </c>
      <c r="D422" s="131">
        <f>D423+D427</f>
        <v>10000</v>
      </c>
      <c r="E422" s="135">
        <f>E423+E427</f>
        <v>0</v>
      </c>
      <c r="F422" s="132">
        <f t="shared" si="18"/>
        <v>10000</v>
      </c>
    </row>
    <row r="423" spans="1:6" s="133" customFormat="1" ht="12">
      <c r="A423" s="134" t="s">
        <v>262</v>
      </c>
      <c r="B423" s="129" t="s">
        <v>285</v>
      </c>
      <c r="C423" s="129" t="s">
        <v>727</v>
      </c>
      <c r="D423" s="135">
        <f>D424</f>
        <v>10000</v>
      </c>
      <c r="E423" s="135">
        <f>E424</f>
        <v>0</v>
      </c>
      <c r="F423" s="132">
        <f aca="true" t="shared" si="19" ref="F423:F504">SUM(D423-E423)</f>
        <v>10000</v>
      </c>
    </row>
    <row r="424" spans="1:6" s="133" customFormat="1" ht="12">
      <c r="A424" s="134" t="s">
        <v>272</v>
      </c>
      <c r="B424" s="129" t="s">
        <v>285</v>
      </c>
      <c r="C424" s="129" t="s">
        <v>728</v>
      </c>
      <c r="D424" s="135">
        <f>D425+D426</f>
        <v>10000</v>
      </c>
      <c r="E424" s="135">
        <f>E425+E426</f>
        <v>0</v>
      </c>
      <c r="F424" s="132">
        <f t="shared" si="19"/>
        <v>10000</v>
      </c>
    </row>
    <row r="425" spans="1:6" s="133" customFormat="1" ht="12">
      <c r="A425" s="134" t="s">
        <v>280</v>
      </c>
      <c r="B425" s="129" t="s">
        <v>285</v>
      </c>
      <c r="C425" s="129" t="s">
        <v>729</v>
      </c>
      <c r="D425" s="135">
        <v>10000</v>
      </c>
      <c r="E425" s="135"/>
      <c r="F425" s="132">
        <f t="shared" si="19"/>
        <v>10000</v>
      </c>
    </row>
    <row r="426" spans="1:6" s="133" customFormat="1" ht="12">
      <c r="A426" s="134" t="s">
        <v>282</v>
      </c>
      <c r="B426" s="129" t="s">
        <v>285</v>
      </c>
      <c r="C426" s="129" t="s">
        <v>730</v>
      </c>
      <c r="D426" s="135"/>
      <c r="E426" s="135"/>
      <c r="F426" s="132"/>
    </row>
    <row r="427" spans="1:6" s="133" customFormat="1" ht="12">
      <c r="A427" s="134" t="s">
        <v>291</v>
      </c>
      <c r="B427" s="129" t="s">
        <v>285</v>
      </c>
      <c r="C427" s="129" t="s">
        <v>731</v>
      </c>
      <c r="D427" s="135">
        <f>D428+D429</f>
        <v>0</v>
      </c>
      <c r="E427" s="135">
        <f>E429</f>
        <v>0</v>
      </c>
      <c r="F427" s="132">
        <f t="shared" si="19"/>
        <v>0</v>
      </c>
    </row>
    <row r="428" spans="1:6" s="133" customFormat="1" ht="12">
      <c r="A428" s="134" t="s">
        <v>293</v>
      </c>
      <c r="B428" s="129" t="s">
        <v>285</v>
      </c>
      <c r="C428" s="129" t="s">
        <v>732</v>
      </c>
      <c r="D428" s="135"/>
      <c r="E428" s="135"/>
      <c r="F428" s="132"/>
    </row>
    <row r="429" spans="1:6" s="133" customFormat="1" ht="12">
      <c r="A429" s="134" t="s">
        <v>416</v>
      </c>
      <c r="B429" s="129" t="s">
        <v>285</v>
      </c>
      <c r="C429" s="129" t="s">
        <v>733</v>
      </c>
      <c r="D429" s="135"/>
      <c r="E429" s="135"/>
      <c r="F429" s="132">
        <f t="shared" si="19"/>
        <v>0</v>
      </c>
    </row>
    <row r="430" spans="1:6" s="133" customFormat="1" ht="12">
      <c r="A430" s="128" t="s">
        <v>734</v>
      </c>
      <c r="B430" s="129" t="s">
        <v>285</v>
      </c>
      <c r="C430" s="130" t="s">
        <v>735</v>
      </c>
      <c r="D430" s="131">
        <f>D431+D436</f>
        <v>100000</v>
      </c>
      <c r="E430" s="135">
        <f>E431+E436</f>
        <v>0</v>
      </c>
      <c r="F430" s="132">
        <f t="shared" si="19"/>
        <v>100000</v>
      </c>
    </row>
    <row r="431" spans="1:6" s="133" customFormat="1" ht="12">
      <c r="A431" s="134" t="s">
        <v>262</v>
      </c>
      <c r="B431" s="129" t="s">
        <v>285</v>
      </c>
      <c r="C431" s="129" t="s">
        <v>736</v>
      </c>
      <c r="D431" s="135">
        <f>D432</f>
        <v>100000</v>
      </c>
      <c r="E431" s="135">
        <f>E432</f>
        <v>0</v>
      </c>
      <c r="F431" s="132">
        <f t="shared" si="19"/>
        <v>100000</v>
      </c>
    </row>
    <row r="432" spans="1:6" s="133" customFormat="1" ht="16.5" customHeight="1">
      <c r="A432" s="134" t="s">
        <v>272</v>
      </c>
      <c r="B432" s="129" t="s">
        <v>285</v>
      </c>
      <c r="C432" s="129" t="s">
        <v>737</v>
      </c>
      <c r="D432" s="135">
        <f>D433+D434+D435</f>
        <v>100000</v>
      </c>
      <c r="E432" s="135">
        <f>E433+E434+E435</f>
        <v>0</v>
      </c>
      <c r="F432" s="132">
        <f t="shared" si="19"/>
        <v>100000</v>
      </c>
    </row>
    <row r="433" spans="1:6" s="133" customFormat="1" ht="16.5" customHeight="1">
      <c r="A433" s="134" t="s">
        <v>276</v>
      </c>
      <c r="B433" s="129" t="s">
        <v>285</v>
      </c>
      <c r="C433" s="129" t="s">
        <v>738</v>
      </c>
      <c r="D433" s="135"/>
      <c r="E433" s="135"/>
      <c r="F433" s="132"/>
    </row>
    <row r="434" spans="1:6" s="133" customFormat="1" ht="16.5" customHeight="1">
      <c r="A434" s="134" t="s">
        <v>280</v>
      </c>
      <c r="B434" s="129" t="s">
        <v>285</v>
      </c>
      <c r="C434" s="129" t="s">
        <v>739</v>
      </c>
      <c r="D434" s="135">
        <v>100000</v>
      </c>
      <c r="E434" s="135"/>
      <c r="F434" s="132">
        <f t="shared" si="19"/>
        <v>100000</v>
      </c>
    </row>
    <row r="435" spans="1:6" s="133" customFormat="1" ht="16.5" customHeight="1">
      <c r="A435" s="134" t="s">
        <v>634</v>
      </c>
      <c r="B435" s="129" t="s">
        <v>285</v>
      </c>
      <c r="C435" s="129" t="s">
        <v>740</v>
      </c>
      <c r="D435" s="135"/>
      <c r="E435" s="135"/>
      <c r="F435" s="132">
        <f t="shared" si="19"/>
        <v>0</v>
      </c>
    </row>
    <row r="436" spans="1:6" s="133" customFormat="1" ht="18" customHeight="1">
      <c r="A436" s="134" t="s">
        <v>291</v>
      </c>
      <c r="B436" s="129" t="s">
        <v>285</v>
      </c>
      <c r="C436" s="129" t="s">
        <v>741</v>
      </c>
      <c r="D436" s="135">
        <f>D438</f>
        <v>0</v>
      </c>
      <c r="E436" s="135">
        <f>E438</f>
        <v>0</v>
      </c>
      <c r="F436" s="132">
        <f t="shared" si="19"/>
        <v>0</v>
      </c>
    </row>
    <row r="437" spans="1:6" s="133" customFormat="1" ht="18" customHeight="1">
      <c r="A437" s="134" t="s">
        <v>293</v>
      </c>
      <c r="B437" s="129"/>
      <c r="C437" s="129" t="s">
        <v>742</v>
      </c>
      <c r="D437" s="135">
        <v>1260000</v>
      </c>
      <c r="E437" s="135">
        <v>499927.8</v>
      </c>
      <c r="F437" s="132">
        <f>D437-E437</f>
        <v>760072.2</v>
      </c>
    </row>
    <row r="438" spans="1:6" s="133" customFormat="1" ht="17.25" customHeight="1">
      <c r="A438" s="134" t="s">
        <v>463</v>
      </c>
      <c r="B438" s="129" t="s">
        <v>285</v>
      </c>
      <c r="C438" s="129" t="s">
        <v>743</v>
      </c>
      <c r="D438" s="135"/>
      <c r="E438" s="135"/>
      <c r="F438" s="132">
        <f t="shared" si="19"/>
        <v>0</v>
      </c>
    </row>
    <row r="439" spans="1:6" s="133" customFormat="1" ht="1.5" customHeight="1" hidden="1">
      <c r="A439" s="128" t="s">
        <v>734</v>
      </c>
      <c r="B439" s="129" t="s">
        <v>285</v>
      </c>
      <c r="C439" s="129" t="s">
        <v>744</v>
      </c>
      <c r="D439" s="135"/>
      <c r="E439" s="135"/>
      <c r="F439" s="132">
        <f t="shared" si="19"/>
        <v>0</v>
      </c>
    </row>
    <row r="440" spans="1:6" s="133" customFormat="1" ht="1.5" customHeight="1" hidden="1">
      <c r="A440" s="134" t="s">
        <v>262</v>
      </c>
      <c r="B440" s="129" t="s">
        <v>285</v>
      </c>
      <c r="C440" s="129" t="s">
        <v>676</v>
      </c>
      <c r="D440" s="135"/>
      <c r="E440" s="135"/>
      <c r="F440" s="132">
        <f t="shared" si="19"/>
        <v>0</v>
      </c>
    </row>
    <row r="441" spans="1:6" s="133" customFormat="1" ht="3" customHeight="1" hidden="1">
      <c r="A441" s="134" t="s">
        <v>272</v>
      </c>
      <c r="B441" s="129" t="s">
        <v>285</v>
      </c>
      <c r="C441" s="129" t="s">
        <v>745</v>
      </c>
      <c r="D441" s="135"/>
      <c r="E441" s="135"/>
      <c r="F441" s="132">
        <f t="shared" si="19"/>
        <v>0</v>
      </c>
    </row>
    <row r="442" spans="1:6" s="133" customFormat="1" ht="18.75" customHeight="1" hidden="1">
      <c r="A442" s="134" t="s">
        <v>280</v>
      </c>
      <c r="B442" s="129" t="s">
        <v>285</v>
      </c>
      <c r="C442" s="129" t="s">
        <v>677</v>
      </c>
      <c r="D442" s="135"/>
      <c r="E442" s="135"/>
      <c r="F442" s="132">
        <f t="shared" si="19"/>
        <v>0</v>
      </c>
    </row>
    <row r="443" spans="1:6" s="133" customFormat="1" ht="0.75" customHeight="1" hidden="1">
      <c r="A443" s="134"/>
      <c r="B443" s="129"/>
      <c r="C443" s="129"/>
      <c r="D443" s="135"/>
      <c r="E443" s="135"/>
      <c r="F443" s="132">
        <f t="shared" si="19"/>
        <v>0</v>
      </c>
    </row>
    <row r="444" spans="1:6" s="133" customFormat="1" ht="2.25" customHeight="1" hidden="1">
      <c r="A444" s="134"/>
      <c r="B444" s="129"/>
      <c r="C444" s="129"/>
      <c r="D444" s="135"/>
      <c r="E444" s="135"/>
      <c r="F444" s="132">
        <f t="shared" si="19"/>
        <v>0</v>
      </c>
    </row>
    <row r="445" spans="1:6" s="133" customFormat="1" ht="4.5" customHeight="1" hidden="1">
      <c r="A445" s="128" t="s">
        <v>746</v>
      </c>
      <c r="B445" s="130" t="s">
        <v>285</v>
      </c>
      <c r="C445" s="130" t="s">
        <v>747</v>
      </c>
      <c r="D445" s="131">
        <f>D446+D460</f>
        <v>964735</v>
      </c>
      <c r="E445" s="131">
        <f>E446+E460</f>
        <v>907790.51</v>
      </c>
      <c r="F445" s="142">
        <f t="shared" si="19"/>
        <v>56944.48999999999</v>
      </c>
    </row>
    <row r="446" spans="1:6" s="133" customFormat="1" ht="0.75" customHeight="1" hidden="1">
      <c r="A446" s="134" t="s">
        <v>262</v>
      </c>
      <c r="B446" s="129">
        <v>200</v>
      </c>
      <c r="C446" s="129" t="s">
        <v>748</v>
      </c>
      <c r="D446" s="135">
        <f>D447+D451+D459</f>
        <v>895130</v>
      </c>
      <c r="E446" s="135">
        <f>E447+E451+E459</f>
        <v>838185.51</v>
      </c>
      <c r="F446" s="132">
        <f t="shared" si="19"/>
        <v>56944.48999999999</v>
      </c>
    </row>
    <row r="447" spans="1:6" s="133" customFormat="1" ht="12" hidden="1">
      <c r="A447" s="134" t="s">
        <v>264</v>
      </c>
      <c r="B447" s="129">
        <v>200</v>
      </c>
      <c r="C447" s="129" t="s">
        <v>749</v>
      </c>
      <c r="D447" s="135">
        <f>D448+D450</f>
        <v>678476</v>
      </c>
      <c r="E447" s="135">
        <f>E448+E450</f>
        <v>621534.15</v>
      </c>
      <c r="F447" s="132">
        <f t="shared" si="19"/>
        <v>56941.84999999998</v>
      </c>
    </row>
    <row r="448" spans="1:6" s="133" customFormat="1" ht="12" hidden="1">
      <c r="A448" s="134" t="s">
        <v>266</v>
      </c>
      <c r="B448" s="129">
        <v>200</v>
      </c>
      <c r="C448" s="129" t="s">
        <v>750</v>
      </c>
      <c r="D448" s="135">
        <f>D467</f>
        <v>504441</v>
      </c>
      <c r="E448" s="135">
        <f>E467</f>
        <v>463805.8</v>
      </c>
      <c r="F448" s="132">
        <f t="shared" si="19"/>
        <v>40635.20000000001</v>
      </c>
    </row>
    <row r="449" spans="1:6" s="133" customFormat="1" ht="12" hidden="1">
      <c r="A449" s="134" t="s">
        <v>268</v>
      </c>
      <c r="B449" s="129" t="s">
        <v>285</v>
      </c>
      <c r="C449" s="129" t="s">
        <v>751</v>
      </c>
      <c r="D449" s="135"/>
      <c r="E449" s="135"/>
      <c r="F449" s="132">
        <f t="shared" si="19"/>
        <v>0</v>
      </c>
    </row>
    <row r="450" spans="1:6" s="133" customFormat="1" ht="12" hidden="1">
      <c r="A450" s="134" t="s">
        <v>270</v>
      </c>
      <c r="B450" s="129">
        <v>200</v>
      </c>
      <c r="C450" s="129" t="s">
        <v>752</v>
      </c>
      <c r="D450" s="135">
        <f>D469</f>
        <v>174035</v>
      </c>
      <c r="E450" s="135">
        <f>E469</f>
        <v>157728.35</v>
      </c>
      <c r="F450" s="132">
        <f t="shared" si="19"/>
        <v>16306.649999999994</v>
      </c>
    </row>
    <row r="451" spans="1:6" s="133" customFormat="1" ht="12" hidden="1">
      <c r="A451" s="134" t="s">
        <v>272</v>
      </c>
      <c r="B451" s="129">
        <v>200</v>
      </c>
      <c r="C451" s="129" t="s">
        <v>753</v>
      </c>
      <c r="D451" s="135">
        <f>D452+D453+D454+D455+D456</f>
        <v>190577</v>
      </c>
      <c r="E451" s="135">
        <f>E452+E453+E454+E455+E456</f>
        <v>190574.36</v>
      </c>
      <c r="F451" s="132">
        <f t="shared" si="19"/>
        <v>2.64000000001397</v>
      </c>
    </row>
    <row r="452" spans="1:6" s="133" customFormat="1" ht="12" hidden="1">
      <c r="A452" s="134" t="s">
        <v>274</v>
      </c>
      <c r="B452" s="129">
        <v>200</v>
      </c>
      <c r="C452" s="129" t="s">
        <v>754</v>
      </c>
      <c r="D452" s="135">
        <f aca="true" t="shared" si="20" ref="D452:E456">D471</f>
        <v>4333</v>
      </c>
      <c r="E452" s="135">
        <f t="shared" si="20"/>
        <v>4332.38</v>
      </c>
      <c r="F452" s="132">
        <f t="shared" si="19"/>
        <v>0.6199999999998909</v>
      </c>
    </row>
    <row r="453" spans="1:6" s="133" customFormat="1" ht="12" hidden="1">
      <c r="A453" s="134" t="s">
        <v>276</v>
      </c>
      <c r="B453" s="129" t="s">
        <v>285</v>
      </c>
      <c r="C453" s="129" t="s">
        <v>755</v>
      </c>
      <c r="D453" s="135">
        <f t="shared" si="20"/>
        <v>2435</v>
      </c>
      <c r="E453" s="135">
        <f t="shared" si="20"/>
        <v>2434.4</v>
      </c>
      <c r="F453" s="132"/>
    </row>
    <row r="454" spans="1:6" s="133" customFormat="1" ht="12" hidden="1">
      <c r="A454" s="134" t="s">
        <v>278</v>
      </c>
      <c r="B454" s="129">
        <v>200</v>
      </c>
      <c r="C454" s="129" t="s">
        <v>756</v>
      </c>
      <c r="D454" s="135">
        <f t="shared" si="20"/>
        <v>81106</v>
      </c>
      <c r="E454" s="135">
        <f t="shared" si="20"/>
        <v>81105.33</v>
      </c>
      <c r="F454" s="132">
        <f t="shared" si="19"/>
        <v>0.6699999999982538</v>
      </c>
    </row>
    <row r="455" spans="1:6" s="133" customFormat="1" ht="12" hidden="1">
      <c r="A455" s="134" t="s">
        <v>280</v>
      </c>
      <c r="B455" s="129">
        <v>200</v>
      </c>
      <c r="C455" s="129" t="s">
        <v>757</v>
      </c>
      <c r="D455" s="135">
        <f t="shared" si="20"/>
        <v>28186</v>
      </c>
      <c r="E455" s="135">
        <f t="shared" si="20"/>
        <v>28186</v>
      </c>
      <c r="F455" s="132">
        <f t="shared" si="19"/>
        <v>0</v>
      </c>
    </row>
    <row r="456" spans="1:6" s="133" customFormat="1" ht="12" hidden="1">
      <c r="A456" s="134" t="s">
        <v>282</v>
      </c>
      <c r="B456" s="129">
        <v>200</v>
      </c>
      <c r="C456" s="129" t="s">
        <v>758</v>
      </c>
      <c r="D456" s="135">
        <f t="shared" si="20"/>
        <v>74517</v>
      </c>
      <c r="E456" s="135">
        <f t="shared" si="20"/>
        <v>74516.25</v>
      </c>
      <c r="F456" s="132">
        <f t="shared" si="19"/>
        <v>0.75</v>
      </c>
    </row>
    <row r="457" spans="1:6" s="133" customFormat="1" ht="0.75" customHeight="1" hidden="1">
      <c r="A457" s="134" t="s">
        <v>580</v>
      </c>
      <c r="B457" s="129">
        <v>200</v>
      </c>
      <c r="C457" s="129" t="s">
        <v>759</v>
      </c>
      <c r="D457" s="135"/>
      <c r="E457" s="135"/>
      <c r="F457" s="132">
        <f t="shared" si="19"/>
        <v>0</v>
      </c>
    </row>
    <row r="458" spans="1:6" s="133" customFormat="1" ht="23.25" customHeight="1" hidden="1">
      <c r="A458" s="134" t="s">
        <v>511</v>
      </c>
      <c r="B458" s="129">
        <v>200</v>
      </c>
      <c r="C458" s="129" t="s">
        <v>760</v>
      </c>
      <c r="D458" s="135"/>
      <c r="E458" s="135"/>
      <c r="F458" s="132">
        <f t="shared" si="19"/>
        <v>0</v>
      </c>
    </row>
    <row r="459" spans="1:6" s="133" customFormat="1" ht="1.5" customHeight="1" hidden="1">
      <c r="A459" s="134" t="s">
        <v>289</v>
      </c>
      <c r="B459" s="129">
        <v>200</v>
      </c>
      <c r="C459" s="129" t="s">
        <v>761</v>
      </c>
      <c r="D459" s="135">
        <f>D476</f>
        <v>26077</v>
      </c>
      <c r="E459" s="135">
        <f>E476</f>
        <v>26077</v>
      </c>
      <c r="F459" s="132">
        <f t="shared" si="19"/>
        <v>0</v>
      </c>
    </row>
    <row r="460" spans="1:6" s="133" customFormat="1" ht="0.75" customHeight="1" hidden="1">
      <c r="A460" s="134" t="s">
        <v>291</v>
      </c>
      <c r="B460" s="129">
        <v>200</v>
      </c>
      <c r="C460" s="129" t="s">
        <v>762</v>
      </c>
      <c r="D460" s="135">
        <f>D461+D462</f>
        <v>69605</v>
      </c>
      <c r="E460" s="135">
        <f>E461+E462</f>
        <v>69605</v>
      </c>
      <c r="F460" s="132">
        <f t="shared" si="19"/>
        <v>0</v>
      </c>
    </row>
    <row r="461" spans="1:6" s="133" customFormat="1" ht="12" hidden="1">
      <c r="A461" s="134" t="s">
        <v>293</v>
      </c>
      <c r="B461" s="129">
        <v>200</v>
      </c>
      <c r="C461" s="129" t="s">
        <v>763</v>
      </c>
      <c r="D461" s="135">
        <f>D478</f>
        <v>56000</v>
      </c>
      <c r="E461" s="135">
        <f>E478</f>
        <v>56000</v>
      </c>
      <c r="F461" s="132">
        <f t="shared" si="19"/>
        <v>0</v>
      </c>
    </row>
    <row r="462" spans="1:6" s="133" customFormat="1" ht="12" hidden="1">
      <c r="A462" s="134" t="s">
        <v>295</v>
      </c>
      <c r="B462" s="129">
        <v>200</v>
      </c>
      <c r="C462" s="129" t="s">
        <v>764</v>
      </c>
      <c r="D462" s="135">
        <f>D479</f>
        <v>13605</v>
      </c>
      <c r="E462" s="135">
        <f>E479</f>
        <v>13605</v>
      </c>
      <c r="F462" s="132">
        <f t="shared" si="19"/>
        <v>0</v>
      </c>
    </row>
    <row r="463" spans="1:6" s="133" customFormat="1" ht="12" hidden="1">
      <c r="A463" s="128"/>
      <c r="B463" s="129"/>
      <c r="C463" s="129"/>
      <c r="D463" s="135"/>
      <c r="E463" s="135"/>
      <c r="F463" s="132">
        <f t="shared" si="19"/>
        <v>0</v>
      </c>
    </row>
    <row r="464" spans="1:6" s="133" customFormat="1" ht="2.25" customHeight="1" hidden="1">
      <c r="A464" s="128" t="s">
        <v>765</v>
      </c>
      <c r="B464" s="129">
        <v>200</v>
      </c>
      <c r="C464" s="130" t="s">
        <v>766</v>
      </c>
      <c r="D464" s="131">
        <f>D465+D477</f>
        <v>964735</v>
      </c>
      <c r="E464" s="131">
        <f>E481+E498</f>
        <v>881790.51</v>
      </c>
      <c r="F464" s="132">
        <f t="shared" si="19"/>
        <v>82944.48999999999</v>
      </c>
    </row>
    <row r="465" spans="1:6" s="133" customFormat="1" ht="12" hidden="1">
      <c r="A465" s="134" t="s">
        <v>262</v>
      </c>
      <c r="B465" s="129">
        <v>200</v>
      </c>
      <c r="C465" s="129" t="s">
        <v>767</v>
      </c>
      <c r="D465" s="135">
        <f>D466+D470+D476</f>
        <v>895130</v>
      </c>
      <c r="E465" s="135">
        <f>E466+E470+E476</f>
        <v>838185.51</v>
      </c>
      <c r="F465" s="132">
        <f t="shared" si="19"/>
        <v>56944.48999999999</v>
      </c>
    </row>
    <row r="466" spans="1:6" s="133" customFormat="1" ht="12" hidden="1">
      <c r="A466" s="134" t="s">
        <v>264</v>
      </c>
      <c r="B466" s="129">
        <v>200</v>
      </c>
      <c r="C466" s="129" t="s">
        <v>768</v>
      </c>
      <c r="D466" s="135">
        <f>D467+D469</f>
        <v>678476</v>
      </c>
      <c r="E466" s="135">
        <f>E467+E469</f>
        <v>621534.15</v>
      </c>
      <c r="F466" s="132">
        <f t="shared" si="19"/>
        <v>56941.84999999998</v>
      </c>
    </row>
    <row r="467" spans="1:6" s="133" customFormat="1" ht="12" hidden="1">
      <c r="A467" s="134" t="s">
        <v>266</v>
      </c>
      <c r="B467" s="129">
        <v>200</v>
      </c>
      <c r="C467" s="129" t="s">
        <v>769</v>
      </c>
      <c r="D467" s="135">
        <f>D484+D501</f>
        <v>504441</v>
      </c>
      <c r="E467" s="135">
        <f>E484+E501</f>
        <v>463805.8</v>
      </c>
      <c r="F467" s="132">
        <f t="shared" si="19"/>
        <v>40635.20000000001</v>
      </c>
    </row>
    <row r="468" spans="1:6" s="133" customFormat="1" ht="12" hidden="1">
      <c r="A468" s="134" t="s">
        <v>268</v>
      </c>
      <c r="B468" s="129" t="s">
        <v>285</v>
      </c>
      <c r="C468" s="129" t="s">
        <v>770</v>
      </c>
      <c r="D468" s="135"/>
      <c r="E468" s="135"/>
      <c r="F468" s="132">
        <f t="shared" si="19"/>
        <v>0</v>
      </c>
    </row>
    <row r="469" spans="1:6" s="133" customFormat="1" ht="12" hidden="1">
      <c r="A469" s="134" t="s">
        <v>270</v>
      </c>
      <c r="B469" s="129">
        <v>200</v>
      </c>
      <c r="C469" s="129" t="s">
        <v>771</v>
      </c>
      <c r="D469" s="135">
        <f>D486+D502</f>
        <v>174035</v>
      </c>
      <c r="E469" s="135">
        <f>E486+E502</f>
        <v>157728.35</v>
      </c>
      <c r="F469" s="132">
        <f t="shared" si="19"/>
        <v>16306.649999999994</v>
      </c>
    </row>
    <row r="470" spans="1:6" s="133" customFormat="1" ht="12" hidden="1">
      <c r="A470" s="134" t="s">
        <v>272</v>
      </c>
      <c r="B470" s="129">
        <v>200</v>
      </c>
      <c r="C470" s="129" t="s">
        <v>772</v>
      </c>
      <c r="D470" s="135">
        <f>D471+D472+D473+D474+D475</f>
        <v>190577</v>
      </c>
      <c r="E470" s="135">
        <f>E471+E472+E473+E474+E475</f>
        <v>190574.36</v>
      </c>
      <c r="F470" s="132">
        <f t="shared" si="19"/>
        <v>2.64000000001397</v>
      </c>
    </row>
    <row r="471" spans="1:6" s="133" customFormat="1" ht="12" hidden="1">
      <c r="A471" s="134" t="s">
        <v>274</v>
      </c>
      <c r="B471" s="129">
        <v>200</v>
      </c>
      <c r="C471" s="129" t="s">
        <v>773</v>
      </c>
      <c r="D471" s="135">
        <f aca="true" t="shared" si="21" ref="D471:E473">D488</f>
        <v>4333</v>
      </c>
      <c r="E471" s="135">
        <f t="shared" si="21"/>
        <v>4332.38</v>
      </c>
      <c r="F471" s="132">
        <f t="shared" si="19"/>
        <v>0.6199999999998909</v>
      </c>
    </row>
    <row r="472" spans="1:6" s="133" customFormat="1" ht="0.75" customHeight="1" hidden="1">
      <c r="A472" s="134" t="s">
        <v>276</v>
      </c>
      <c r="B472" s="129" t="s">
        <v>285</v>
      </c>
      <c r="C472" s="129" t="s">
        <v>774</v>
      </c>
      <c r="D472" s="135">
        <f t="shared" si="21"/>
        <v>2435</v>
      </c>
      <c r="E472" s="135">
        <f t="shared" si="21"/>
        <v>2434.4</v>
      </c>
      <c r="F472" s="132"/>
    </row>
    <row r="473" spans="1:6" s="133" customFormat="1" ht="12" hidden="1">
      <c r="A473" s="134" t="s">
        <v>278</v>
      </c>
      <c r="B473" s="129">
        <v>200</v>
      </c>
      <c r="C473" s="129" t="s">
        <v>775</v>
      </c>
      <c r="D473" s="135">
        <f t="shared" si="21"/>
        <v>81106</v>
      </c>
      <c r="E473" s="135">
        <f t="shared" si="21"/>
        <v>81105.33</v>
      </c>
      <c r="F473" s="132">
        <f t="shared" si="19"/>
        <v>0.6699999999982538</v>
      </c>
    </row>
    <row r="474" spans="1:6" s="133" customFormat="1" ht="1.5" customHeight="1" hidden="1">
      <c r="A474" s="134" t="s">
        <v>280</v>
      </c>
      <c r="B474" s="129">
        <v>200</v>
      </c>
      <c r="C474" s="129" t="s">
        <v>776</v>
      </c>
      <c r="D474" s="135">
        <f>D491+D506</f>
        <v>28186</v>
      </c>
      <c r="E474" s="135">
        <f>E491+E506</f>
        <v>28186</v>
      </c>
      <c r="F474" s="132">
        <f t="shared" si="19"/>
        <v>0</v>
      </c>
    </row>
    <row r="475" spans="1:6" s="133" customFormat="1" ht="1.5" customHeight="1" hidden="1">
      <c r="A475" s="134" t="s">
        <v>282</v>
      </c>
      <c r="B475" s="129">
        <v>200</v>
      </c>
      <c r="C475" s="129" t="s">
        <v>777</v>
      </c>
      <c r="D475" s="135">
        <f>D492+D507</f>
        <v>74517</v>
      </c>
      <c r="E475" s="135">
        <f>E492+E507</f>
        <v>74516.25</v>
      </c>
      <c r="F475" s="132">
        <f t="shared" si="19"/>
        <v>0.75</v>
      </c>
    </row>
    <row r="476" spans="1:6" s="133" customFormat="1" ht="0.75" customHeight="1" hidden="1">
      <c r="A476" s="134" t="s">
        <v>289</v>
      </c>
      <c r="B476" s="129">
        <v>200</v>
      </c>
      <c r="C476" s="129" t="s">
        <v>778</v>
      </c>
      <c r="D476" s="135">
        <f>D493</f>
        <v>26077</v>
      </c>
      <c r="E476" s="135">
        <f>E493+E508</f>
        <v>26077</v>
      </c>
      <c r="F476" s="132">
        <f t="shared" si="19"/>
        <v>0</v>
      </c>
    </row>
    <row r="477" spans="1:6" s="133" customFormat="1" ht="12" hidden="1">
      <c r="A477" s="134" t="s">
        <v>291</v>
      </c>
      <c r="B477" s="129">
        <v>200</v>
      </c>
      <c r="C477" s="129" t="s">
        <v>779</v>
      </c>
      <c r="D477" s="135">
        <f>D478+D479</f>
        <v>69605</v>
      </c>
      <c r="E477" s="135">
        <f>E478+E479</f>
        <v>69605</v>
      </c>
      <c r="F477" s="132">
        <f t="shared" si="19"/>
        <v>0</v>
      </c>
    </row>
    <row r="478" spans="1:6" s="133" customFormat="1" ht="12" hidden="1">
      <c r="A478" s="134" t="s">
        <v>293</v>
      </c>
      <c r="B478" s="129">
        <v>200</v>
      </c>
      <c r="C478" s="129" t="s">
        <v>780</v>
      </c>
      <c r="D478" s="135">
        <f>D495+D525</f>
        <v>56000</v>
      </c>
      <c r="E478" s="135">
        <f>E495+E510+E525</f>
        <v>56000</v>
      </c>
      <c r="F478" s="132">
        <f t="shared" si="19"/>
        <v>0</v>
      </c>
    </row>
    <row r="479" spans="1:6" s="133" customFormat="1" ht="0.75" customHeight="1" hidden="1">
      <c r="A479" s="134" t="s">
        <v>295</v>
      </c>
      <c r="B479" s="129">
        <v>200</v>
      </c>
      <c r="C479" s="129" t="s">
        <v>781</v>
      </c>
      <c r="D479" s="135">
        <f>D496+D511</f>
        <v>13605</v>
      </c>
      <c r="E479" s="135">
        <f>E496+E511</f>
        <v>13605</v>
      </c>
      <c r="F479" s="132">
        <f t="shared" si="19"/>
        <v>0</v>
      </c>
    </row>
    <row r="480" spans="1:6" s="133" customFormat="1" ht="12" hidden="1">
      <c r="A480" s="134"/>
      <c r="B480" s="129"/>
      <c r="C480" s="129"/>
      <c r="D480" s="135"/>
      <c r="E480" s="135"/>
      <c r="F480" s="132">
        <f t="shared" si="19"/>
        <v>0</v>
      </c>
    </row>
    <row r="481" spans="1:6" s="133" customFormat="1" ht="0.75" customHeight="1" hidden="1">
      <c r="A481" s="134" t="s">
        <v>765</v>
      </c>
      <c r="B481" s="129">
        <v>200</v>
      </c>
      <c r="C481" s="129" t="s">
        <v>782</v>
      </c>
      <c r="D481" s="131">
        <f>D482+D494</f>
        <v>736133</v>
      </c>
      <c r="E481" s="131">
        <f>E482+E494</f>
        <v>693753.6</v>
      </c>
      <c r="F481" s="132">
        <f t="shared" si="19"/>
        <v>42379.40000000002</v>
      </c>
    </row>
    <row r="482" spans="1:6" s="133" customFormat="1" ht="12" hidden="1">
      <c r="A482" s="134" t="s">
        <v>262</v>
      </c>
      <c r="B482" s="129">
        <v>200</v>
      </c>
      <c r="C482" s="129" t="s">
        <v>783</v>
      </c>
      <c r="D482" s="135">
        <f>D483+D487+D493</f>
        <v>692528</v>
      </c>
      <c r="E482" s="135">
        <f>E483+E487+E493</f>
        <v>650148.6</v>
      </c>
      <c r="F482" s="132">
        <f t="shared" si="19"/>
        <v>42379.40000000002</v>
      </c>
    </row>
    <row r="483" spans="1:6" s="133" customFormat="1" ht="12" hidden="1">
      <c r="A483" s="134" t="s">
        <v>264</v>
      </c>
      <c r="B483" s="129">
        <v>200</v>
      </c>
      <c r="C483" s="129" t="s">
        <v>784</v>
      </c>
      <c r="D483" s="135">
        <f>D484+D486</f>
        <v>497760</v>
      </c>
      <c r="E483" s="135">
        <f>E484+E486</f>
        <v>455382.61</v>
      </c>
      <c r="F483" s="132">
        <f t="shared" si="19"/>
        <v>42377.390000000014</v>
      </c>
    </row>
    <row r="484" spans="1:6" s="133" customFormat="1" ht="12" hidden="1">
      <c r="A484" s="134" t="s">
        <v>266</v>
      </c>
      <c r="B484" s="129">
        <v>200</v>
      </c>
      <c r="C484" s="129" t="s">
        <v>785</v>
      </c>
      <c r="D484" s="135">
        <v>367016</v>
      </c>
      <c r="E484" s="135">
        <v>337016.26</v>
      </c>
      <c r="F484" s="132">
        <f t="shared" si="19"/>
        <v>29999.73999999999</v>
      </c>
    </row>
    <row r="485" spans="1:6" s="133" customFormat="1" ht="12" hidden="1">
      <c r="A485" s="134" t="s">
        <v>268</v>
      </c>
      <c r="B485" s="129" t="s">
        <v>285</v>
      </c>
      <c r="C485" s="129" t="s">
        <v>786</v>
      </c>
      <c r="D485" s="135"/>
      <c r="E485" s="135"/>
      <c r="F485" s="132">
        <f t="shared" si="19"/>
        <v>0</v>
      </c>
    </row>
    <row r="486" spans="1:6" s="133" customFormat="1" ht="12" hidden="1">
      <c r="A486" s="134" t="s">
        <v>270</v>
      </c>
      <c r="B486" s="129">
        <v>200</v>
      </c>
      <c r="C486" s="129" t="s">
        <v>787</v>
      </c>
      <c r="D486" s="135">
        <v>130744</v>
      </c>
      <c r="E486" s="135">
        <v>118366.35</v>
      </c>
      <c r="F486" s="132">
        <f t="shared" si="19"/>
        <v>12377.649999999994</v>
      </c>
    </row>
    <row r="487" spans="1:6" s="133" customFormat="1" ht="12" hidden="1">
      <c r="A487" s="134" t="s">
        <v>272</v>
      </c>
      <c r="B487" s="129">
        <v>200</v>
      </c>
      <c r="C487" s="129" t="s">
        <v>788</v>
      </c>
      <c r="D487" s="135">
        <f>D488+D489+D490+D491+D492</f>
        <v>168691</v>
      </c>
      <c r="E487" s="135">
        <f>E488+E489+E490+E491+E492</f>
        <v>168688.99</v>
      </c>
      <c r="F487" s="132">
        <f t="shared" si="19"/>
        <v>2.0100000000093132</v>
      </c>
    </row>
    <row r="488" spans="1:6" s="133" customFormat="1" ht="12" hidden="1">
      <c r="A488" s="134" t="s">
        <v>274</v>
      </c>
      <c r="B488" s="129">
        <v>200</v>
      </c>
      <c r="C488" s="129" t="s">
        <v>789</v>
      </c>
      <c r="D488" s="135">
        <v>4333</v>
      </c>
      <c r="E488" s="135">
        <v>4332.38</v>
      </c>
      <c r="F488" s="132">
        <f t="shared" si="19"/>
        <v>0.6199999999998909</v>
      </c>
    </row>
    <row r="489" spans="1:6" s="133" customFormat="1" ht="1.5" customHeight="1" hidden="1">
      <c r="A489" s="134" t="s">
        <v>276</v>
      </c>
      <c r="B489" s="129" t="s">
        <v>285</v>
      </c>
      <c r="C489" s="129" t="s">
        <v>790</v>
      </c>
      <c r="D489" s="135">
        <v>2435</v>
      </c>
      <c r="E489" s="135">
        <v>2434.4</v>
      </c>
      <c r="F489" s="132">
        <f t="shared" si="19"/>
        <v>0.599999999999909</v>
      </c>
    </row>
    <row r="490" spans="1:6" s="133" customFormat="1" ht="12" hidden="1">
      <c r="A490" s="134" t="s">
        <v>278</v>
      </c>
      <c r="B490" s="129">
        <v>200</v>
      </c>
      <c r="C490" s="129" t="s">
        <v>791</v>
      </c>
      <c r="D490" s="135">
        <v>81106</v>
      </c>
      <c r="E490" s="135">
        <v>81105.33</v>
      </c>
      <c r="F490" s="132">
        <f t="shared" si="19"/>
        <v>0.6699999999982538</v>
      </c>
    </row>
    <row r="491" spans="1:6" s="133" customFormat="1" ht="0.75" customHeight="1" hidden="1">
      <c r="A491" s="134" t="s">
        <v>280</v>
      </c>
      <c r="B491" s="129">
        <v>200</v>
      </c>
      <c r="C491" s="129" t="s">
        <v>792</v>
      </c>
      <c r="D491" s="135">
        <v>28186</v>
      </c>
      <c r="E491" s="135">
        <v>28186</v>
      </c>
      <c r="F491" s="132">
        <f t="shared" si="19"/>
        <v>0</v>
      </c>
    </row>
    <row r="492" spans="1:6" s="133" customFormat="1" ht="12" hidden="1">
      <c r="A492" s="134" t="s">
        <v>282</v>
      </c>
      <c r="B492" s="129">
        <v>200</v>
      </c>
      <c r="C492" s="129" t="s">
        <v>793</v>
      </c>
      <c r="D492" s="135">
        <v>52631</v>
      </c>
      <c r="E492" s="135">
        <v>52630.88</v>
      </c>
      <c r="F492" s="132">
        <f t="shared" si="19"/>
        <v>0.12000000000261934</v>
      </c>
    </row>
    <row r="493" spans="1:6" s="133" customFormat="1" ht="0.75" customHeight="1" hidden="1">
      <c r="A493" s="134" t="s">
        <v>289</v>
      </c>
      <c r="B493" s="129">
        <v>200</v>
      </c>
      <c r="C493" s="129" t="s">
        <v>794</v>
      </c>
      <c r="D493" s="135">
        <v>26077</v>
      </c>
      <c r="E493" s="135">
        <v>26077</v>
      </c>
      <c r="F493" s="132">
        <f t="shared" si="19"/>
        <v>0</v>
      </c>
    </row>
    <row r="494" spans="1:6" s="133" customFormat="1" ht="12" hidden="1">
      <c r="A494" s="134" t="s">
        <v>291</v>
      </c>
      <c r="B494" s="129">
        <v>200</v>
      </c>
      <c r="C494" s="129" t="s">
        <v>795</v>
      </c>
      <c r="D494" s="135">
        <f>D495+D496</f>
        <v>43605</v>
      </c>
      <c r="E494" s="135">
        <f>E495+E496</f>
        <v>43605</v>
      </c>
      <c r="F494" s="132">
        <f t="shared" si="19"/>
        <v>0</v>
      </c>
    </row>
    <row r="495" spans="1:6" s="133" customFormat="1" ht="0.75" customHeight="1" hidden="1">
      <c r="A495" s="134" t="s">
        <v>293</v>
      </c>
      <c r="B495" s="129">
        <v>200</v>
      </c>
      <c r="C495" s="129" t="s">
        <v>796</v>
      </c>
      <c r="D495" s="135">
        <v>30000</v>
      </c>
      <c r="E495" s="135">
        <v>30000</v>
      </c>
      <c r="F495" s="132">
        <f t="shared" si="19"/>
        <v>0</v>
      </c>
    </row>
    <row r="496" spans="1:6" s="133" customFormat="1" ht="12" hidden="1">
      <c r="A496" s="134" t="s">
        <v>295</v>
      </c>
      <c r="B496" s="129">
        <v>200</v>
      </c>
      <c r="C496" s="129" t="s">
        <v>797</v>
      </c>
      <c r="D496" s="135">
        <v>13605</v>
      </c>
      <c r="E496" s="135">
        <v>13605</v>
      </c>
      <c r="F496" s="132">
        <f t="shared" si="19"/>
        <v>0</v>
      </c>
    </row>
    <row r="497" spans="1:6" s="133" customFormat="1" ht="12" hidden="1">
      <c r="A497" s="134"/>
      <c r="B497" s="129"/>
      <c r="C497" s="129"/>
      <c r="D497" s="135"/>
      <c r="E497" s="135"/>
      <c r="F497" s="132">
        <f t="shared" si="19"/>
        <v>0</v>
      </c>
    </row>
    <row r="498" spans="1:6" s="133" customFormat="1" ht="0.75" customHeight="1" hidden="1">
      <c r="A498" s="134" t="s">
        <v>798</v>
      </c>
      <c r="B498" s="129">
        <v>200</v>
      </c>
      <c r="C498" s="129" t="s">
        <v>799</v>
      </c>
      <c r="D498" s="131">
        <f>D499+D509</f>
        <v>202602</v>
      </c>
      <c r="E498" s="131">
        <f>E499+E509</f>
        <v>188036.90999999997</v>
      </c>
      <c r="F498" s="132">
        <f t="shared" si="19"/>
        <v>14565.090000000026</v>
      </c>
    </row>
    <row r="499" spans="1:6" s="133" customFormat="1" ht="12" hidden="1">
      <c r="A499" s="134" t="s">
        <v>262</v>
      </c>
      <c r="B499" s="129">
        <v>200</v>
      </c>
      <c r="C499" s="129" t="s">
        <v>800</v>
      </c>
      <c r="D499" s="135">
        <f>D500+D503</f>
        <v>202602</v>
      </c>
      <c r="E499" s="135">
        <f>E500+E503+E508</f>
        <v>188036.90999999997</v>
      </c>
      <c r="F499" s="132">
        <f t="shared" si="19"/>
        <v>14565.090000000026</v>
      </c>
    </row>
    <row r="500" spans="1:6" s="133" customFormat="1" ht="12" hidden="1">
      <c r="A500" s="134" t="s">
        <v>264</v>
      </c>
      <c r="B500" s="129">
        <v>200</v>
      </c>
      <c r="C500" s="129" t="s">
        <v>801</v>
      </c>
      <c r="D500" s="135">
        <f>D501+D502</f>
        <v>180716</v>
      </c>
      <c r="E500" s="135">
        <f>E501+E502</f>
        <v>166151.53999999998</v>
      </c>
      <c r="F500" s="132">
        <f t="shared" si="19"/>
        <v>14564.460000000021</v>
      </c>
    </row>
    <row r="501" spans="1:6" s="133" customFormat="1" ht="12" hidden="1">
      <c r="A501" s="134" t="s">
        <v>266</v>
      </c>
      <c r="B501" s="129">
        <v>200</v>
      </c>
      <c r="C501" s="129" t="s">
        <v>802</v>
      </c>
      <c r="D501" s="135">
        <v>137425</v>
      </c>
      <c r="E501" s="135">
        <v>126789.54</v>
      </c>
      <c r="F501" s="132">
        <f t="shared" si="19"/>
        <v>10635.460000000006</v>
      </c>
    </row>
    <row r="502" spans="1:6" s="133" customFormat="1" ht="12" hidden="1">
      <c r="A502" s="134" t="s">
        <v>270</v>
      </c>
      <c r="B502" s="129">
        <v>200</v>
      </c>
      <c r="C502" s="129" t="s">
        <v>803</v>
      </c>
      <c r="D502" s="135">
        <v>43291</v>
      </c>
      <c r="E502" s="135">
        <v>39362</v>
      </c>
      <c r="F502" s="132">
        <f t="shared" si="19"/>
        <v>3929</v>
      </c>
    </row>
    <row r="503" spans="1:6" s="133" customFormat="1" ht="12" hidden="1">
      <c r="A503" s="134" t="s">
        <v>272</v>
      </c>
      <c r="B503" s="129">
        <v>200</v>
      </c>
      <c r="C503" s="129" t="s">
        <v>804</v>
      </c>
      <c r="D503" s="135">
        <f>D504+D505+D506+D507</f>
        <v>21886</v>
      </c>
      <c r="E503" s="135">
        <f>E507</f>
        <v>21885.37</v>
      </c>
      <c r="F503" s="132">
        <f t="shared" si="19"/>
        <v>0.6300000000010186</v>
      </c>
    </row>
    <row r="504" spans="1:6" s="133" customFormat="1" ht="12" hidden="1">
      <c r="A504" s="134" t="s">
        <v>274</v>
      </c>
      <c r="B504" s="129">
        <v>200</v>
      </c>
      <c r="C504" s="129" t="s">
        <v>805</v>
      </c>
      <c r="D504" s="135"/>
      <c r="E504" s="135"/>
      <c r="F504" s="132">
        <f t="shared" si="19"/>
        <v>0</v>
      </c>
    </row>
    <row r="505" spans="1:6" s="133" customFormat="1" ht="0.75" customHeight="1" hidden="1">
      <c r="A505" s="134" t="s">
        <v>278</v>
      </c>
      <c r="B505" s="129">
        <v>200</v>
      </c>
      <c r="C505" s="129" t="s">
        <v>806</v>
      </c>
      <c r="D505" s="135"/>
      <c r="E505" s="135"/>
      <c r="F505" s="132">
        <f aca="true" t="shared" si="22" ref="F505:F571">SUM(D505-E505)</f>
        <v>0</v>
      </c>
    </row>
    <row r="506" spans="1:6" s="133" customFormat="1" ht="2.25" customHeight="1" hidden="1">
      <c r="A506" s="134" t="s">
        <v>280</v>
      </c>
      <c r="B506" s="129">
        <v>200</v>
      </c>
      <c r="C506" s="129" t="s">
        <v>807</v>
      </c>
      <c r="D506" s="135"/>
      <c r="E506" s="135"/>
      <c r="F506" s="132">
        <f t="shared" si="22"/>
        <v>0</v>
      </c>
    </row>
    <row r="507" spans="1:6" s="133" customFormat="1" ht="0.75" customHeight="1" hidden="1">
      <c r="A507" s="134" t="s">
        <v>282</v>
      </c>
      <c r="B507" s="129">
        <v>200</v>
      </c>
      <c r="C507" s="129" t="s">
        <v>808</v>
      </c>
      <c r="D507" s="135">
        <v>21886</v>
      </c>
      <c r="E507" s="135">
        <v>21885.37</v>
      </c>
      <c r="F507" s="132">
        <f t="shared" si="22"/>
        <v>0.6300000000010186</v>
      </c>
    </row>
    <row r="508" spans="1:6" s="133" customFormat="1" ht="12" hidden="1">
      <c r="A508" s="134" t="s">
        <v>289</v>
      </c>
      <c r="B508" s="129">
        <v>200</v>
      </c>
      <c r="C508" s="129" t="s">
        <v>809</v>
      </c>
      <c r="D508" s="135"/>
      <c r="E508" s="135"/>
      <c r="F508" s="132">
        <f t="shared" si="22"/>
        <v>0</v>
      </c>
    </row>
    <row r="509" spans="1:6" s="133" customFormat="1" ht="12" hidden="1">
      <c r="A509" s="134" t="s">
        <v>291</v>
      </c>
      <c r="B509" s="129">
        <v>200</v>
      </c>
      <c r="C509" s="129" t="s">
        <v>810</v>
      </c>
      <c r="D509" s="135">
        <f>D510+D511</f>
        <v>0</v>
      </c>
      <c r="E509" s="135">
        <f>E510+E511</f>
        <v>0</v>
      </c>
      <c r="F509" s="132">
        <f t="shared" si="22"/>
        <v>0</v>
      </c>
    </row>
    <row r="510" spans="1:6" s="133" customFormat="1" ht="0.75" customHeight="1" hidden="1">
      <c r="A510" s="134" t="s">
        <v>293</v>
      </c>
      <c r="B510" s="129">
        <v>200</v>
      </c>
      <c r="C510" s="129" t="s">
        <v>811</v>
      </c>
      <c r="D510" s="135"/>
      <c r="E510" s="135"/>
      <c r="F510" s="132">
        <f t="shared" si="22"/>
        <v>0</v>
      </c>
    </row>
    <row r="511" spans="1:6" s="133" customFormat="1" ht="12" hidden="1">
      <c r="A511" s="134" t="s">
        <v>295</v>
      </c>
      <c r="B511" s="129">
        <v>200</v>
      </c>
      <c r="C511" s="129" t="s">
        <v>812</v>
      </c>
      <c r="D511" s="135"/>
      <c r="E511" s="135"/>
      <c r="F511" s="132">
        <f t="shared" si="22"/>
        <v>0</v>
      </c>
    </row>
    <row r="512" spans="1:6" s="133" customFormat="1" ht="0.75" customHeight="1" hidden="1">
      <c r="A512" s="128"/>
      <c r="B512" s="129"/>
      <c r="C512" s="129"/>
      <c r="D512" s="135"/>
      <c r="E512" s="135"/>
      <c r="F512" s="132">
        <f t="shared" si="22"/>
        <v>0</v>
      </c>
    </row>
    <row r="513" spans="1:6" s="133" customFormat="1" ht="1.5" customHeight="1" hidden="1">
      <c r="A513" s="128" t="s">
        <v>813</v>
      </c>
      <c r="B513" s="129" t="s">
        <v>285</v>
      </c>
      <c r="C513" s="130" t="s">
        <v>814</v>
      </c>
      <c r="D513" s="135"/>
      <c r="E513" s="135"/>
      <c r="F513" s="132">
        <f t="shared" si="22"/>
        <v>0</v>
      </c>
    </row>
    <row r="514" spans="1:6" s="133" customFormat="1" ht="2.25" customHeight="1" hidden="1">
      <c r="A514" s="134" t="s">
        <v>262</v>
      </c>
      <c r="B514" s="129" t="s">
        <v>285</v>
      </c>
      <c r="C514" s="129" t="s">
        <v>815</v>
      </c>
      <c r="D514" s="131"/>
      <c r="E514" s="135"/>
      <c r="F514" s="132">
        <f t="shared" si="22"/>
        <v>0</v>
      </c>
    </row>
    <row r="515" spans="1:6" s="133" customFormat="1" ht="2.25" customHeight="1" hidden="1">
      <c r="A515" s="134" t="s">
        <v>580</v>
      </c>
      <c r="B515" s="129" t="s">
        <v>285</v>
      </c>
      <c r="C515" s="129" t="s">
        <v>816</v>
      </c>
      <c r="D515" s="135"/>
      <c r="E515" s="135"/>
      <c r="F515" s="132">
        <f t="shared" si="22"/>
        <v>0</v>
      </c>
    </row>
    <row r="516" spans="1:6" s="133" customFormat="1" ht="0.75" customHeight="1" hidden="1">
      <c r="A516" s="134" t="s">
        <v>511</v>
      </c>
      <c r="B516" s="129" t="s">
        <v>285</v>
      </c>
      <c r="C516" s="129" t="s">
        <v>817</v>
      </c>
      <c r="D516" s="135"/>
      <c r="E516" s="135"/>
      <c r="F516" s="132">
        <f t="shared" si="22"/>
        <v>0</v>
      </c>
    </row>
    <row r="517" spans="1:6" s="133" customFormat="1" ht="0.75" customHeight="1" hidden="1">
      <c r="A517" s="134"/>
      <c r="B517" s="129"/>
      <c r="C517" s="129"/>
      <c r="D517" s="135"/>
      <c r="E517" s="135"/>
      <c r="F517" s="132">
        <f t="shared" si="22"/>
        <v>0</v>
      </c>
    </row>
    <row r="518" spans="1:6" s="133" customFormat="1" ht="1.5" customHeight="1" hidden="1">
      <c r="A518" s="134" t="s">
        <v>813</v>
      </c>
      <c r="B518" s="129" t="s">
        <v>285</v>
      </c>
      <c r="C518" s="129" t="s">
        <v>818</v>
      </c>
      <c r="D518" s="135"/>
      <c r="E518" s="135"/>
      <c r="F518" s="132">
        <f t="shared" si="22"/>
        <v>0</v>
      </c>
    </row>
    <row r="519" spans="1:6" s="133" customFormat="1" ht="12" hidden="1">
      <c r="A519" s="134" t="s">
        <v>262</v>
      </c>
      <c r="B519" s="129" t="s">
        <v>285</v>
      </c>
      <c r="C519" s="129" t="s">
        <v>819</v>
      </c>
      <c r="D519" s="135"/>
      <c r="E519" s="135"/>
      <c r="F519" s="132">
        <f t="shared" si="22"/>
        <v>0</v>
      </c>
    </row>
    <row r="520" spans="1:6" s="133" customFormat="1" ht="1.5" customHeight="1" hidden="1">
      <c r="A520" s="134" t="s">
        <v>580</v>
      </c>
      <c r="B520" s="129" t="s">
        <v>285</v>
      </c>
      <c r="C520" s="129" t="s">
        <v>820</v>
      </c>
      <c r="D520" s="135"/>
      <c r="E520" s="135"/>
      <c r="F520" s="132">
        <f t="shared" si="22"/>
        <v>0</v>
      </c>
    </row>
    <row r="521" spans="1:6" s="133" customFormat="1" ht="24" hidden="1">
      <c r="A521" s="134" t="s">
        <v>511</v>
      </c>
      <c r="B521" s="129" t="s">
        <v>285</v>
      </c>
      <c r="C521" s="129" t="s">
        <v>821</v>
      </c>
      <c r="D521" s="135"/>
      <c r="E521" s="135"/>
      <c r="F521" s="132">
        <f t="shared" si="22"/>
        <v>0</v>
      </c>
    </row>
    <row r="522" spans="1:6" s="133" customFormat="1" ht="12" hidden="1">
      <c r="A522" s="134"/>
      <c r="B522" s="129"/>
      <c r="C522" s="129"/>
      <c r="D522" s="135"/>
      <c r="E522" s="135"/>
      <c r="F522" s="132">
        <f t="shared" si="22"/>
        <v>0</v>
      </c>
    </row>
    <row r="523" spans="1:6" s="133" customFormat="1" ht="24" hidden="1">
      <c r="A523" s="128" t="s">
        <v>822</v>
      </c>
      <c r="B523" s="129" t="s">
        <v>285</v>
      </c>
      <c r="C523" s="129" t="s">
        <v>823</v>
      </c>
      <c r="D523" s="135">
        <f>D524</f>
        <v>26000</v>
      </c>
      <c r="E523" s="135">
        <f>E524</f>
        <v>26000</v>
      </c>
      <c r="F523" s="132">
        <f t="shared" si="22"/>
        <v>0</v>
      </c>
    </row>
    <row r="524" spans="1:6" s="133" customFormat="1" ht="1.5" customHeight="1" hidden="1">
      <c r="A524" s="134" t="s">
        <v>291</v>
      </c>
      <c r="B524" s="129" t="s">
        <v>285</v>
      </c>
      <c r="C524" s="129" t="s">
        <v>824</v>
      </c>
      <c r="D524" s="135">
        <f>D525</f>
        <v>26000</v>
      </c>
      <c r="E524" s="135">
        <f>E525</f>
        <v>26000</v>
      </c>
      <c r="F524" s="132">
        <f t="shared" si="22"/>
        <v>0</v>
      </c>
    </row>
    <row r="525" spans="1:6" s="133" customFormat="1" ht="0.75" customHeight="1" hidden="1">
      <c r="A525" s="134" t="s">
        <v>293</v>
      </c>
      <c r="B525" s="129" t="s">
        <v>285</v>
      </c>
      <c r="C525" s="129" t="s">
        <v>825</v>
      </c>
      <c r="D525" s="135">
        <v>26000</v>
      </c>
      <c r="E525" s="135">
        <v>26000</v>
      </c>
      <c r="F525" s="132">
        <f t="shared" si="22"/>
        <v>0</v>
      </c>
    </row>
    <row r="526" spans="1:6" s="133" customFormat="1" ht="12">
      <c r="A526" s="128"/>
      <c r="B526" s="129"/>
      <c r="C526" s="129"/>
      <c r="D526" s="135"/>
      <c r="E526" s="135"/>
      <c r="F526" s="132">
        <f t="shared" si="22"/>
        <v>0</v>
      </c>
    </row>
    <row r="527" spans="1:6" s="133" customFormat="1" ht="12">
      <c r="A527" s="128" t="s">
        <v>826</v>
      </c>
      <c r="B527" s="129" t="s">
        <v>285</v>
      </c>
      <c r="C527" s="130" t="s">
        <v>827</v>
      </c>
      <c r="D527" s="131">
        <f>D528+D529</f>
        <v>1318045</v>
      </c>
      <c r="E527" s="135">
        <f>E528+E529</f>
        <v>109837</v>
      </c>
      <c r="F527" s="132">
        <f>D527-E527</f>
        <v>1208208</v>
      </c>
    </row>
    <row r="528" spans="1:6" s="133" customFormat="1" ht="12">
      <c r="A528" s="134" t="s">
        <v>826</v>
      </c>
      <c r="B528" s="129" t="s">
        <v>285</v>
      </c>
      <c r="C528" s="129" t="s">
        <v>828</v>
      </c>
      <c r="D528" s="135">
        <v>859976</v>
      </c>
      <c r="E528" s="135">
        <v>71665</v>
      </c>
      <c r="F528" s="132">
        <f>D528-E528</f>
        <v>788311</v>
      </c>
    </row>
    <row r="529" spans="1:6" s="133" customFormat="1" ht="12">
      <c r="A529" s="134" t="s">
        <v>826</v>
      </c>
      <c r="B529" s="129" t="s">
        <v>285</v>
      </c>
      <c r="C529" s="129" t="s">
        <v>829</v>
      </c>
      <c r="D529" s="135">
        <v>458069</v>
      </c>
      <c r="E529" s="135">
        <v>38172</v>
      </c>
      <c r="F529" s="132">
        <f>D529-E529</f>
        <v>419897</v>
      </c>
    </row>
    <row r="530" spans="1:6" s="133" customFormat="1" ht="12">
      <c r="A530" s="134" t="s">
        <v>830</v>
      </c>
      <c r="B530" s="129" t="s">
        <v>285</v>
      </c>
      <c r="C530" s="130" t="s">
        <v>831</v>
      </c>
      <c r="D530" s="135">
        <f>D531</f>
        <v>3000</v>
      </c>
      <c r="E530" s="135">
        <f>E531</f>
        <v>3000</v>
      </c>
      <c r="F530" s="132"/>
    </row>
    <row r="531" spans="1:6" s="133" customFormat="1" ht="12">
      <c r="A531" s="134" t="s">
        <v>402</v>
      </c>
      <c r="B531" s="129" t="s">
        <v>285</v>
      </c>
      <c r="C531" s="129" t="s">
        <v>832</v>
      </c>
      <c r="D531" s="135">
        <f>D532</f>
        <v>3000</v>
      </c>
      <c r="E531" s="135">
        <f>E532</f>
        <v>3000</v>
      </c>
      <c r="F531" s="132"/>
    </row>
    <row r="532" spans="1:6" s="133" customFormat="1" ht="24">
      <c r="A532" s="134" t="s">
        <v>513</v>
      </c>
      <c r="B532" s="129" t="s">
        <v>285</v>
      </c>
      <c r="C532" s="129" t="s">
        <v>833</v>
      </c>
      <c r="D532" s="135">
        <v>3000</v>
      </c>
      <c r="E532" s="135">
        <v>3000</v>
      </c>
      <c r="F532" s="132"/>
    </row>
    <row r="533" spans="1:6" s="133" customFormat="1" ht="12">
      <c r="A533" s="128" t="s">
        <v>834</v>
      </c>
      <c r="B533" s="129" t="s">
        <v>285</v>
      </c>
      <c r="C533" s="130" t="s">
        <v>835</v>
      </c>
      <c r="D533" s="135">
        <f>D534</f>
        <v>1181600</v>
      </c>
      <c r="E533" s="135">
        <f>E534</f>
        <v>98400</v>
      </c>
      <c r="F533" s="132">
        <f t="shared" si="22"/>
        <v>1083200</v>
      </c>
    </row>
    <row r="534" spans="1:6" s="133" customFormat="1" ht="12">
      <c r="A534" s="128" t="s">
        <v>262</v>
      </c>
      <c r="B534" s="129" t="s">
        <v>285</v>
      </c>
      <c r="C534" s="129" t="s">
        <v>836</v>
      </c>
      <c r="D534" s="135">
        <f>D535</f>
        <v>1181600</v>
      </c>
      <c r="E534" s="135">
        <f>E535</f>
        <v>98400</v>
      </c>
      <c r="F534" s="132">
        <f t="shared" si="22"/>
        <v>1083200</v>
      </c>
    </row>
    <row r="535" spans="1:6" s="133" customFormat="1" ht="12">
      <c r="A535" s="134" t="s">
        <v>826</v>
      </c>
      <c r="B535" s="129" t="s">
        <v>285</v>
      </c>
      <c r="C535" s="129" t="s">
        <v>837</v>
      </c>
      <c r="D535" s="135">
        <f>D539</f>
        <v>1181600</v>
      </c>
      <c r="E535" s="135">
        <f>E539</f>
        <v>98400</v>
      </c>
      <c r="F535" s="132">
        <f>D535-E535</f>
        <v>1083200</v>
      </c>
    </row>
    <row r="536" spans="1:6" s="133" customFormat="1" ht="12">
      <c r="A536" s="128"/>
      <c r="B536" s="129"/>
      <c r="C536" s="129"/>
      <c r="D536" s="135"/>
      <c r="E536" s="135"/>
      <c r="F536" s="132"/>
    </row>
    <row r="537" spans="1:6" s="133" customFormat="1" ht="12">
      <c r="A537" s="128" t="s">
        <v>838</v>
      </c>
      <c r="B537" s="129" t="s">
        <v>285</v>
      </c>
      <c r="C537" s="130" t="s">
        <v>839</v>
      </c>
      <c r="D537" s="135">
        <f>D538</f>
        <v>1181600</v>
      </c>
      <c r="E537" s="135">
        <f>E538</f>
        <v>98400</v>
      </c>
      <c r="F537" s="132">
        <f t="shared" si="22"/>
        <v>1083200</v>
      </c>
    </row>
    <row r="538" spans="1:6" s="133" customFormat="1" ht="12">
      <c r="A538" s="134" t="s">
        <v>262</v>
      </c>
      <c r="B538" s="129" t="s">
        <v>285</v>
      </c>
      <c r="C538" s="129" t="s">
        <v>840</v>
      </c>
      <c r="D538" s="135">
        <f>D539</f>
        <v>1181600</v>
      </c>
      <c r="E538" s="135">
        <f>E539</f>
        <v>98400</v>
      </c>
      <c r="F538" s="132">
        <f t="shared" si="22"/>
        <v>1083200</v>
      </c>
    </row>
    <row r="539" spans="1:6" s="133" customFormat="1" ht="12">
      <c r="A539" s="134" t="s">
        <v>264</v>
      </c>
      <c r="B539" s="129" t="s">
        <v>285</v>
      </c>
      <c r="C539" s="129" t="s">
        <v>841</v>
      </c>
      <c r="D539" s="135">
        <v>1181600</v>
      </c>
      <c r="E539" s="135">
        <v>98400</v>
      </c>
      <c r="F539" s="132">
        <f>D539-E539</f>
        <v>1083200</v>
      </c>
    </row>
    <row r="540" spans="1:6" s="133" customFormat="1" ht="12">
      <c r="A540" s="134"/>
      <c r="B540" s="129" t="s">
        <v>285</v>
      </c>
      <c r="C540" s="130" t="s">
        <v>842</v>
      </c>
      <c r="D540" s="135">
        <f>D541</f>
        <v>39345</v>
      </c>
      <c r="E540" s="135">
        <f>E541</f>
        <v>2547.95</v>
      </c>
      <c r="F540" s="132">
        <f>D540-E540</f>
        <v>36797.05</v>
      </c>
    </row>
    <row r="541" spans="1:6" s="133" customFormat="1" ht="12">
      <c r="A541" s="134" t="s">
        <v>843</v>
      </c>
      <c r="B541" s="129" t="s">
        <v>285</v>
      </c>
      <c r="C541" s="129" t="s">
        <v>844</v>
      </c>
      <c r="D541" s="135">
        <v>39345</v>
      </c>
      <c r="E541" s="135">
        <v>2547.95</v>
      </c>
      <c r="F541" s="132">
        <f t="shared" si="22"/>
        <v>36797.05</v>
      </c>
    </row>
    <row r="542" spans="1:6" s="146" customFormat="1" ht="12">
      <c r="A542" s="143" t="s">
        <v>45</v>
      </c>
      <c r="B542" s="144" t="s">
        <v>609</v>
      </c>
      <c r="C542" s="144" t="s">
        <v>845</v>
      </c>
      <c r="D542" s="145">
        <f>D19</f>
        <v>173163</v>
      </c>
      <c r="E542" s="145">
        <f>E18</f>
        <v>34480</v>
      </c>
      <c r="F542" s="132">
        <f t="shared" si="22"/>
        <v>138683</v>
      </c>
    </row>
    <row r="543" spans="1:6" s="146" customFormat="1" ht="45" customHeight="1">
      <c r="A543" s="143" t="s">
        <v>287</v>
      </c>
      <c r="B543" s="144" t="s">
        <v>846</v>
      </c>
      <c r="C543" s="144" t="s">
        <v>847</v>
      </c>
      <c r="D543" s="145">
        <v>160302</v>
      </c>
      <c r="E543" s="145">
        <f>E542</f>
        <v>34480</v>
      </c>
      <c r="F543" s="132">
        <f t="shared" si="22"/>
        <v>125822</v>
      </c>
    </row>
    <row r="544" spans="1:6" s="133" customFormat="1" ht="8.25" customHeight="1">
      <c r="A544" s="134"/>
      <c r="B544" s="129"/>
      <c r="C544" s="129"/>
      <c r="D544" s="135"/>
      <c r="E544" s="135"/>
      <c r="F544" s="132">
        <f t="shared" si="22"/>
        <v>0</v>
      </c>
    </row>
    <row r="545" spans="1:6" s="133" customFormat="1" ht="26.25" customHeight="1">
      <c r="A545" s="128" t="s">
        <v>848</v>
      </c>
      <c r="B545" s="129" t="s">
        <v>849</v>
      </c>
      <c r="C545" s="130" t="s">
        <v>850</v>
      </c>
      <c r="D545" s="145"/>
      <c r="E545" s="145">
        <v>-434378.17</v>
      </c>
      <c r="F545" s="132">
        <v>-434378.17</v>
      </c>
    </row>
    <row r="546" spans="1:6" s="133" customFormat="1" ht="12">
      <c r="A546" s="128"/>
      <c r="B546" s="129"/>
      <c r="C546" s="129"/>
      <c r="D546" s="135"/>
      <c r="E546" s="135"/>
      <c r="F546" s="132">
        <f t="shared" si="22"/>
        <v>0</v>
      </c>
    </row>
    <row r="547" spans="1:6" s="137" customFormat="1" ht="12" customHeight="1">
      <c r="A547" s="128" t="s">
        <v>851</v>
      </c>
      <c r="B547" s="130" t="s">
        <v>285</v>
      </c>
      <c r="C547" s="130" t="s">
        <v>852</v>
      </c>
      <c r="D547" s="131">
        <f>D548+D567</f>
        <v>10491410</v>
      </c>
      <c r="E547" s="131">
        <f>E548+E567</f>
        <v>1068751.6099999999</v>
      </c>
      <c r="F547" s="132">
        <f t="shared" si="22"/>
        <v>9422658.39</v>
      </c>
    </row>
    <row r="548" spans="1:6" s="133" customFormat="1" ht="12.75" customHeight="1">
      <c r="A548" s="134" t="s">
        <v>262</v>
      </c>
      <c r="B548" s="129" t="s">
        <v>285</v>
      </c>
      <c r="C548" s="129" t="s">
        <v>853</v>
      </c>
      <c r="D548" s="135">
        <f>D549+D553+D560+D564+D566+D563+D559</f>
        <v>8808362</v>
      </c>
      <c r="E548" s="135">
        <f>E549+E553+E560+E564+E566+E563+E559</f>
        <v>558823.8099999999</v>
      </c>
      <c r="F548" s="132">
        <f t="shared" si="22"/>
        <v>8249538.19</v>
      </c>
    </row>
    <row r="549" spans="1:6" s="133" customFormat="1" ht="13.5" customHeight="1">
      <c r="A549" s="134" t="s">
        <v>264</v>
      </c>
      <c r="B549" s="129" t="s">
        <v>285</v>
      </c>
      <c r="C549" s="129" t="s">
        <v>854</v>
      </c>
      <c r="D549" s="135">
        <f>D550+D551+D552</f>
        <v>1953545</v>
      </c>
      <c r="E549" s="135">
        <f>E550+E551+E552</f>
        <v>185419.13</v>
      </c>
      <c r="F549" s="132">
        <f t="shared" si="22"/>
        <v>1768125.87</v>
      </c>
    </row>
    <row r="550" spans="1:6" s="133" customFormat="1" ht="12" customHeight="1">
      <c r="A550" s="134" t="s">
        <v>855</v>
      </c>
      <c r="B550" s="129" t="s">
        <v>285</v>
      </c>
      <c r="C550" s="129" t="s">
        <v>856</v>
      </c>
      <c r="D550" s="135">
        <f>D9+D191</f>
        <v>1419768</v>
      </c>
      <c r="E550" s="135">
        <f>E169+E9</f>
        <v>161691.13</v>
      </c>
      <c r="F550" s="132">
        <f t="shared" si="22"/>
        <v>1258076.87</v>
      </c>
    </row>
    <row r="551" spans="1:6" s="133" customFormat="1" ht="12.75" customHeight="1">
      <c r="A551" s="134" t="s">
        <v>857</v>
      </c>
      <c r="B551" s="129" t="s">
        <v>285</v>
      </c>
      <c r="C551" s="129" t="s">
        <v>858</v>
      </c>
      <c r="D551" s="135">
        <f>D10</f>
        <v>80650</v>
      </c>
      <c r="E551" s="135">
        <f>E10</f>
        <v>0</v>
      </c>
      <c r="F551" s="132">
        <f t="shared" si="22"/>
        <v>80650</v>
      </c>
    </row>
    <row r="552" spans="1:6" s="133" customFormat="1" ht="12" customHeight="1">
      <c r="A552" s="134" t="s">
        <v>859</v>
      </c>
      <c r="B552" s="129" t="s">
        <v>285</v>
      </c>
      <c r="C552" s="129" t="s">
        <v>860</v>
      </c>
      <c r="D552" s="135">
        <f>D11+D170</f>
        <v>453127</v>
      </c>
      <c r="E552" s="135">
        <f>E170+E11</f>
        <v>23728</v>
      </c>
      <c r="F552" s="132">
        <f t="shared" si="22"/>
        <v>429399</v>
      </c>
    </row>
    <row r="553" spans="1:6" s="133" customFormat="1" ht="12" customHeight="1">
      <c r="A553" s="134" t="s">
        <v>272</v>
      </c>
      <c r="B553" s="129" t="s">
        <v>285</v>
      </c>
      <c r="C553" s="129" t="s">
        <v>861</v>
      </c>
      <c r="D553" s="135">
        <f>D554+D555+D556+D557+D558</f>
        <v>3739664</v>
      </c>
      <c r="E553" s="135">
        <f>E554+E555+E556+E557+E558</f>
        <v>112149</v>
      </c>
      <c r="F553" s="132">
        <f t="shared" si="22"/>
        <v>3627515</v>
      </c>
    </row>
    <row r="554" spans="1:6" s="133" customFormat="1" ht="12" customHeight="1">
      <c r="A554" s="134" t="s">
        <v>274</v>
      </c>
      <c r="B554" s="129" t="s">
        <v>285</v>
      </c>
      <c r="C554" s="129" t="s">
        <v>862</v>
      </c>
      <c r="D554" s="135">
        <f>D13+D209</f>
        <v>63430</v>
      </c>
      <c r="E554" s="135">
        <f>E13</f>
        <v>1500</v>
      </c>
      <c r="F554" s="132">
        <f t="shared" si="22"/>
        <v>61930</v>
      </c>
    </row>
    <row r="555" spans="1:6" s="133" customFormat="1" ht="12" customHeight="1">
      <c r="A555" s="134" t="s">
        <v>276</v>
      </c>
      <c r="B555" s="129" t="s">
        <v>285</v>
      </c>
      <c r="C555" s="129" t="s">
        <v>863</v>
      </c>
      <c r="D555" s="135">
        <f>D210</f>
        <v>6240</v>
      </c>
      <c r="E555" s="135">
        <f>E297</f>
        <v>0</v>
      </c>
      <c r="F555" s="132">
        <f t="shared" si="22"/>
        <v>6240</v>
      </c>
    </row>
    <row r="556" spans="1:6" s="133" customFormat="1" ht="12.75" customHeight="1">
      <c r="A556" s="134" t="s">
        <v>278</v>
      </c>
      <c r="B556" s="129" t="s">
        <v>285</v>
      </c>
      <c r="C556" s="129" t="s">
        <v>864</v>
      </c>
      <c r="D556" s="135">
        <f>D15+D405+D211</f>
        <v>620584</v>
      </c>
      <c r="E556" s="135">
        <f>E298+E15</f>
        <v>20000</v>
      </c>
      <c r="F556" s="132">
        <f t="shared" si="22"/>
        <v>600584</v>
      </c>
    </row>
    <row r="557" spans="1:6" s="133" customFormat="1" ht="12.75" customHeight="1">
      <c r="A557" s="134" t="s">
        <v>865</v>
      </c>
      <c r="B557" s="129" t="s">
        <v>285</v>
      </c>
      <c r="C557" s="129" t="s">
        <v>866</v>
      </c>
      <c r="D557" s="135">
        <f>D16+D176+D259+D299+D287</f>
        <v>2699910</v>
      </c>
      <c r="E557" s="135">
        <f>E299+E259+E16+E293</f>
        <v>30699</v>
      </c>
      <c r="F557" s="132">
        <f t="shared" si="22"/>
        <v>2669211</v>
      </c>
    </row>
    <row r="558" spans="1:6" s="133" customFormat="1" ht="13.5" customHeight="1">
      <c r="A558" s="134" t="s">
        <v>282</v>
      </c>
      <c r="B558" s="129" t="s">
        <v>285</v>
      </c>
      <c r="C558" s="129" t="s">
        <v>867</v>
      </c>
      <c r="D558" s="135">
        <f>D17+D300</f>
        <v>349500</v>
      </c>
      <c r="E558" s="135">
        <f>E300+E260+E17</f>
        <v>59950</v>
      </c>
      <c r="F558" s="132">
        <f t="shared" si="22"/>
        <v>289550</v>
      </c>
    </row>
    <row r="559" spans="1:6" s="133" customFormat="1" ht="13.5" customHeight="1">
      <c r="A559" s="134" t="s">
        <v>868</v>
      </c>
      <c r="B559" s="129"/>
      <c r="C559" s="129" t="s">
        <v>869</v>
      </c>
      <c r="D559" s="135">
        <v>39345</v>
      </c>
      <c r="E559" s="135">
        <v>2547.95</v>
      </c>
      <c r="F559" s="132"/>
    </row>
    <row r="560" spans="1:6" s="133" customFormat="1" ht="12.75" customHeight="1">
      <c r="A560" s="134" t="s">
        <v>870</v>
      </c>
      <c r="B560" s="129" t="s">
        <v>285</v>
      </c>
      <c r="C560" s="129" t="s">
        <v>871</v>
      </c>
      <c r="D560" s="135">
        <f>D561+D562</f>
        <v>2499645</v>
      </c>
      <c r="E560" s="135">
        <f>E561</f>
        <v>208237</v>
      </c>
      <c r="F560" s="132">
        <f t="shared" si="22"/>
        <v>2291408</v>
      </c>
    </row>
    <row r="561" spans="1:6" s="133" customFormat="1" ht="12.75" customHeight="1">
      <c r="A561" s="134" t="s">
        <v>870</v>
      </c>
      <c r="B561" s="129" t="s">
        <v>285</v>
      </c>
      <c r="C561" s="129" t="s">
        <v>872</v>
      </c>
      <c r="D561" s="135">
        <f>D527+D535</f>
        <v>2499645</v>
      </c>
      <c r="E561" s="135">
        <f>E527+E535</f>
        <v>208237</v>
      </c>
      <c r="F561" s="132">
        <f t="shared" si="22"/>
        <v>2291408</v>
      </c>
    </row>
    <row r="562" spans="1:6" s="133" customFormat="1" ht="12.75" customHeight="1">
      <c r="A562" s="134" t="s">
        <v>870</v>
      </c>
      <c r="B562" s="129" t="s">
        <v>285</v>
      </c>
      <c r="C562" s="129" t="s">
        <v>873</v>
      </c>
      <c r="D562" s="135">
        <f>D303</f>
        <v>0</v>
      </c>
      <c r="E562" s="135"/>
      <c r="F562" s="132"/>
    </row>
    <row r="563" spans="1:6" s="133" customFormat="1" ht="22.5" customHeight="1">
      <c r="A563" s="134" t="s">
        <v>513</v>
      </c>
      <c r="B563" s="129" t="s">
        <v>285</v>
      </c>
      <c r="C563" s="129" t="s">
        <v>874</v>
      </c>
      <c r="D563" s="135">
        <f>D532</f>
        <v>3000</v>
      </c>
      <c r="E563" s="135">
        <f>E532</f>
        <v>3000</v>
      </c>
      <c r="F563" s="132">
        <f t="shared" si="22"/>
        <v>0</v>
      </c>
    </row>
    <row r="564" spans="1:6" s="133" customFormat="1" ht="22.5" customHeight="1">
      <c r="A564" s="134" t="s">
        <v>284</v>
      </c>
      <c r="B564" s="129" t="s">
        <v>285</v>
      </c>
      <c r="C564" s="129" t="s">
        <v>875</v>
      </c>
      <c r="D564" s="135">
        <f>D565</f>
        <v>173163</v>
      </c>
      <c r="E564" s="135">
        <f>E565</f>
        <v>43290</v>
      </c>
      <c r="F564" s="132">
        <f t="shared" si="22"/>
        <v>129873</v>
      </c>
    </row>
    <row r="565" spans="1:6" s="133" customFormat="1" ht="22.5" customHeight="1">
      <c r="A565" s="134" t="s">
        <v>287</v>
      </c>
      <c r="B565" s="129" t="s">
        <v>285</v>
      </c>
      <c r="C565" s="129" t="s">
        <v>876</v>
      </c>
      <c r="D565" s="135">
        <f>D19</f>
        <v>173163</v>
      </c>
      <c r="E565" s="135">
        <f>E157+E123+E101</f>
        <v>43290</v>
      </c>
      <c r="F565" s="132">
        <f t="shared" si="22"/>
        <v>129873</v>
      </c>
    </row>
    <row r="566" spans="1:6" s="133" customFormat="1" ht="10.5" customHeight="1">
      <c r="A566" s="134" t="s">
        <v>289</v>
      </c>
      <c r="B566" s="129" t="s">
        <v>285</v>
      </c>
      <c r="C566" s="129" t="s">
        <v>877</v>
      </c>
      <c r="D566" s="135">
        <f>D20+D261</f>
        <v>400000</v>
      </c>
      <c r="E566" s="135">
        <f>E20</f>
        <v>4180.73</v>
      </c>
      <c r="F566" s="132">
        <f t="shared" si="22"/>
        <v>395819.27</v>
      </c>
    </row>
    <row r="567" spans="1:6" s="133" customFormat="1" ht="12" customHeight="1">
      <c r="A567" s="134" t="s">
        <v>878</v>
      </c>
      <c r="B567" s="129" t="s">
        <v>285</v>
      </c>
      <c r="C567" s="129" t="s">
        <v>879</v>
      </c>
      <c r="D567" s="135">
        <f>D568+D569</f>
        <v>1683048</v>
      </c>
      <c r="E567" s="135">
        <f>E568+E569</f>
        <v>509927.8</v>
      </c>
      <c r="F567" s="132">
        <f t="shared" si="22"/>
        <v>1173120.2</v>
      </c>
    </row>
    <row r="568" spans="1:6" s="133" customFormat="1" ht="13.5" customHeight="1">
      <c r="A568" s="134" t="s">
        <v>880</v>
      </c>
      <c r="B568" s="129" t="s">
        <v>285</v>
      </c>
      <c r="C568" s="129" t="s">
        <v>881</v>
      </c>
      <c r="D568" s="135">
        <f>D22+D263+D305+D178</f>
        <v>1372720</v>
      </c>
      <c r="E568" s="135">
        <f>E305+E263+E22</f>
        <v>499927.8</v>
      </c>
      <c r="F568" s="132">
        <f>SUM(D568-E568)</f>
        <v>872792.2</v>
      </c>
    </row>
    <row r="569" spans="1:6" s="133" customFormat="1" ht="13.5" customHeight="1">
      <c r="A569" s="134" t="s">
        <v>882</v>
      </c>
      <c r="B569" s="129" t="s">
        <v>285</v>
      </c>
      <c r="C569" s="129" t="s">
        <v>883</v>
      </c>
      <c r="D569" s="135">
        <f>D23+D179+D264+D306</f>
        <v>310328</v>
      </c>
      <c r="E569" s="135">
        <f>E306+E264+E23</f>
        <v>10000</v>
      </c>
      <c r="F569" s="132">
        <f>SUM(D569-E569)</f>
        <v>300328</v>
      </c>
    </row>
    <row r="570" spans="1:5" s="133" customFormat="1" ht="12">
      <c r="A570" s="147"/>
      <c r="B570" s="148"/>
      <c r="C570" s="148"/>
      <c r="D570" s="147"/>
      <c r="E570" s="147"/>
    </row>
    <row r="571" spans="1:5" s="133" customFormat="1" ht="12">
      <c r="A571" s="147"/>
      <c r="B571" s="148"/>
      <c r="C571" s="148"/>
      <c r="D571" s="147"/>
      <c r="E571" s="147"/>
    </row>
    <row r="572" spans="1:5" s="151" customFormat="1" ht="10.5">
      <c r="A572" s="149"/>
      <c r="B572" s="150"/>
      <c r="C572" s="150"/>
      <c r="D572" s="149"/>
      <c r="E572" s="149"/>
    </row>
    <row r="573" spans="1:5" s="151" customFormat="1" ht="10.5">
      <c r="A573" s="149"/>
      <c r="B573" s="150"/>
      <c r="C573" s="150"/>
      <c r="D573" s="149"/>
      <c r="E573" s="149"/>
    </row>
  </sheetData>
  <sheetProtection/>
  <mergeCells count="2">
    <mergeCell ref="A1:F1"/>
    <mergeCell ref="A3:E3"/>
  </mergeCells>
  <printOptions/>
  <pageMargins left="0.31496062992125984" right="0.2755905511811024" top="0.5905511811023623" bottom="0.3937007874015748" header="0.3937007874015748" footer="0.31496062992125984"/>
  <pageSetup fitToHeight="0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U32"/>
  <sheetViews>
    <sheetView showGridLines="0" showZeros="0" zoomScale="85" zoomScaleNormal="85" zoomScalePageLayoutView="0" workbookViewId="0" topLeftCell="A16">
      <pane xSplit="16860" topLeftCell="A1" activePane="topLeft" state="split"/>
      <selection pane="topLeft" activeCell="D30" sqref="D30:E30"/>
      <selection pane="topRight" activeCell="T1" sqref="T1"/>
    </sheetView>
  </sheetViews>
  <sheetFormatPr defaultColWidth="9.00390625" defaultRowHeight="12.75"/>
  <cols>
    <col min="1" max="1" width="40.875" style="31" customWidth="1"/>
    <col min="2" max="2" width="6.375" style="31" customWidth="1"/>
    <col min="3" max="3" width="19.375" style="31" customWidth="1"/>
    <col min="4" max="4" width="21.375" style="31" customWidth="1"/>
    <col min="5" max="6" width="21.125" style="31" customWidth="1"/>
    <col min="7" max="7" width="0.12890625" style="32" hidden="1" customWidth="1"/>
    <col min="8" max="8" width="19.25390625" style="32" hidden="1" customWidth="1"/>
    <col min="9" max="9" width="11.375" style="32" hidden="1" customWidth="1"/>
    <col min="10" max="10" width="0.12890625" style="32" hidden="1" customWidth="1"/>
    <col min="11" max="11" width="11.25390625" style="32" hidden="1" customWidth="1"/>
    <col min="12" max="12" width="14.875" style="32" hidden="1" customWidth="1"/>
    <col min="13" max="13" width="13.375" style="32" hidden="1" customWidth="1"/>
    <col min="14" max="14" width="7.875" style="32" hidden="1" customWidth="1"/>
    <col min="15" max="15" width="16.25390625" style="32" hidden="1" customWidth="1"/>
    <col min="16" max="16" width="15.00390625" style="32" hidden="1" customWidth="1"/>
    <col min="17" max="17" width="12.375" style="32" hidden="1" customWidth="1"/>
    <col min="18" max="18" width="13.25390625" style="32" hidden="1" customWidth="1"/>
    <col min="19" max="19" width="0.875" style="32" hidden="1" customWidth="1"/>
    <col min="20" max="16384" width="9.125" style="3" customWidth="1"/>
  </cols>
  <sheetData>
    <row r="1" spans="1:19" ht="15.75" customHeight="1">
      <c r="A1" s="26"/>
      <c r="B1" s="34"/>
      <c r="C1" s="35"/>
      <c r="D1" s="35"/>
      <c r="E1" s="35"/>
      <c r="F1" s="35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27.75" customHeight="1">
      <c r="A2" s="19" t="s">
        <v>5</v>
      </c>
      <c r="B2" s="23"/>
      <c r="C2" s="24"/>
      <c r="D2" s="24"/>
      <c r="E2" s="24"/>
      <c r="F2" s="24"/>
      <c r="G2" s="25"/>
      <c r="H2" s="25"/>
      <c r="I2" s="25"/>
      <c r="J2" s="25"/>
      <c r="K2" s="25"/>
      <c r="L2" s="25"/>
      <c r="M2" s="25"/>
      <c r="N2" s="25"/>
      <c r="O2" s="13"/>
      <c r="P2" s="13"/>
      <c r="Q2" s="13"/>
      <c r="R2" s="13"/>
      <c r="S2" s="13"/>
    </row>
    <row r="3" spans="1:19" ht="18.75" customHeight="1">
      <c r="A3" s="82" t="s">
        <v>3</v>
      </c>
      <c r="B3" s="85" t="s">
        <v>13</v>
      </c>
      <c r="C3" s="85" t="s">
        <v>14</v>
      </c>
      <c r="D3" s="53"/>
      <c r="E3" s="53"/>
      <c r="F3" s="53"/>
      <c r="G3" s="114"/>
      <c r="H3" s="114"/>
      <c r="I3" s="114"/>
      <c r="J3" s="114"/>
      <c r="K3" s="114"/>
      <c r="L3" s="116" t="s">
        <v>10</v>
      </c>
      <c r="M3" s="116"/>
      <c r="N3" s="116"/>
      <c r="O3" s="116"/>
      <c r="P3" s="116"/>
      <c r="Q3" s="116"/>
      <c r="R3" s="116"/>
      <c r="S3" s="116"/>
    </row>
    <row r="4" spans="1:19" ht="12.75" customHeight="1">
      <c r="A4" s="83"/>
      <c r="B4" s="86"/>
      <c r="C4" s="86"/>
      <c r="D4" s="54"/>
      <c r="E4" s="54"/>
      <c r="F4" s="54"/>
      <c r="G4" s="115" t="s">
        <v>18</v>
      </c>
      <c r="H4" s="117" t="s">
        <v>21</v>
      </c>
      <c r="I4" s="117" t="s">
        <v>22</v>
      </c>
      <c r="J4" s="117" t="s">
        <v>23</v>
      </c>
      <c r="K4" s="115" t="s">
        <v>25</v>
      </c>
      <c r="L4" s="115" t="s">
        <v>20</v>
      </c>
      <c r="M4" s="115" t="s">
        <v>24</v>
      </c>
      <c r="N4" s="115" t="s">
        <v>18</v>
      </c>
      <c r="O4" s="117" t="s">
        <v>21</v>
      </c>
      <c r="P4" s="117" t="s">
        <v>22</v>
      </c>
      <c r="Q4" s="117" t="s">
        <v>19</v>
      </c>
      <c r="R4" s="117" t="s">
        <v>23</v>
      </c>
      <c r="S4" s="115" t="s">
        <v>25</v>
      </c>
    </row>
    <row r="5" spans="1:19" ht="52.5" customHeight="1">
      <c r="A5" s="84"/>
      <c r="B5" s="87"/>
      <c r="C5" s="87"/>
      <c r="D5" s="55" t="s">
        <v>119</v>
      </c>
      <c r="E5" s="55" t="s">
        <v>10</v>
      </c>
      <c r="F5" s="55" t="s">
        <v>120</v>
      </c>
      <c r="G5" s="115"/>
      <c r="H5" s="117"/>
      <c r="I5" s="117"/>
      <c r="J5" s="117"/>
      <c r="K5" s="115"/>
      <c r="L5" s="115"/>
      <c r="M5" s="115"/>
      <c r="N5" s="115"/>
      <c r="O5" s="117"/>
      <c r="P5" s="117"/>
      <c r="Q5" s="117"/>
      <c r="R5" s="117"/>
      <c r="S5" s="115"/>
    </row>
    <row r="6" spans="1:19" ht="13.5" thickBot="1">
      <c r="A6" s="42">
        <v>1</v>
      </c>
      <c r="B6" s="21">
        <v>2</v>
      </c>
      <c r="C6" s="39">
        <v>3</v>
      </c>
      <c r="D6" s="39"/>
      <c r="E6" s="39"/>
      <c r="F6" s="39"/>
      <c r="G6" s="21">
        <v>6</v>
      </c>
      <c r="H6" s="21">
        <v>7</v>
      </c>
      <c r="I6" s="21">
        <v>8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2">
        <v>17</v>
      </c>
      <c r="R6" s="22">
        <v>18</v>
      </c>
      <c r="S6" s="37">
        <v>19</v>
      </c>
    </row>
    <row r="7" spans="1:21" s="52" customFormat="1" ht="25.5">
      <c r="A7" s="51" t="s">
        <v>27</v>
      </c>
      <c r="B7" s="44" t="s">
        <v>28</v>
      </c>
      <c r="C7" s="45" t="s">
        <v>26</v>
      </c>
      <c r="D7" s="62"/>
      <c r="E7" s="62" t="s">
        <v>248</v>
      </c>
      <c r="F7" s="62" t="s">
        <v>248</v>
      </c>
      <c r="G7" s="46">
        <v>0</v>
      </c>
      <c r="H7" s="46">
        <v>0</v>
      </c>
      <c r="I7" s="46">
        <v>0</v>
      </c>
      <c r="J7" s="46">
        <v>186627</v>
      </c>
      <c r="K7" s="46">
        <v>0</v>
      </c>
      <c r="L7" s="46">
        <v>-566125.58</v>
      </c>
      <c r="M7" s="46">
        <v>-566125.58</v>
      </c>
      <c r="N7" s="46">
        <v>0</v>
      </c>
      <c r="O7" s="46">
        <v>0</v>
      </c>
      <c r="P7" s="46">
        <v>0</v>
      </c>
      <c r="Q7" s="46">
        <v>0</v>
      </c>
      <c r="R7" s="47">
        <v>-566125.58</v>
      </c>
      <c r="S7" s="47">
        <v>0</v>
      </c>
      <c r="U7" s="67"/>
    </row>
    <row r="8" spans="1:19" s="52" customFormat="1" ht="18" customHeight="1">
      <c r="A8" s="70" t="s">
        <v>227</v>
      </c>
      <c r="B8" s="44" t="s">
        <v>29</v>
      </c>
      <c r="C8" s="45" t="s">
        <v>228</v>
      </c>
      <c r="D8" s="68"/>
      <c r="E8" s="62"/>
      <c r="F8" s="62"/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185.3</v>
      </c>
      <c r="M8" s="46">
        <v>185.3</v>
      </c>
      <c r="N8" s="46">
        <v>0</v>
      </c>
      <c r="O8" s="46">
        <v>0</v>
      </c>
      <c r="P8" s="46">
        <v>0</v>
      </c>
      <c r="Q8" s="46">
        <v>0</v>
      </c>
      <c r="R8" s="47">
        <v>185.3</v>
      </c>
      <c r="S8" s="47">
        <v>0</v>
      </c>
    </row>
    <row r="9" spans="1:19" s="52" customFormat="1" ht="27.75" customHeight="1">
      <c r="A9" s="70" t="s">
        <v>229</v>
      </c>
      <c r="B9" s="44" t="s">
        <v>29</v>
      </c>
      <c r="C9" s="45" t="s">
        <v>230</v>
      </c>
      <c r="D9" s="45"/>
      <c r="E9" s="62"/>
      <c r="F9" s="62"/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185.3</v>
      </c>
      <c r="M9" s="46">
        <v>185.3</v>
      </c>
      <c r="N9" s="46">
        <v>0</v>
      </c>
      <c r="O9" s="46">
        <v>0</v>
      </c>
      <c r="P9" s="46">
        <v>0</v>
      </c>
      <c r="Q9" s="46">
        <v>0</v>
      </c>
      <c r="R9" s="47">
        <v>185.3</v>
      </c>
      <c r="S9" s="47">
        <v>0</v>
      </c>
    </row>
    <row r="10" spans="1:19" s="52" customFormat="1" ht="27.75" customHeight="1">
      <c r="A10" s="70" t="s">
        <v>231</v>
      </c>
      <c r="B10" s="44" t="s">
        <v>29</v>
      </c>
      <c r="C10" s="45" t="s">
        <v>232</v>
      </c>
      <c r="D10" s="62"/>
      <c r="E10" s="62"/>
      <c r="F10" s="62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7"/>
      <c r="S10" s="47"/>
    </row>
    <row r="11" spans="1:19" s="52" customFormat="1" ht="28.5" customHeight="1">
      <c r="A11" s="70" t="s">
        <v>233</v>
      </c>
      <c r="B11" s="44" t="s">
        <v>29</v>
      </c>
      <c r="C11" s="45" t="s">
        <v>234</v>
      </c>
      <c r="D11" s="62"/>
      <c r="E11" s="62"/>
      <c r="F11" s="62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  <c r="S11" s="47"/>
    </row>
    <row r="12" spans="1:19" s="52" customFormat="1" ht="27" customHeight="1">
      <c r="A12" s="70" t="s">
        <v>235</v>
      </c>
      <c r="B12" s="44" t="s">
        <v>29</v>
      </c>
      <c r="C12" s="45" t="s">
        <v>236</v>
      </c>
      <c r="D12" s="62"/>
      <c r="E12" s="62"/>
      <c r="F12" s="62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  <c r="S12" s="47"/>
    </row>
    <row r="13" spans="1:19" s="52" customFormat="1" ht="30.75" customHeight="1">
      <c r="A13" s="70" t="s">
        <v>237</v>
      </c>
      <c r="B13" s="44" t="s">
        <v>29</v>
      </c>
      <c r="C13" s="45" t="s">
        <v>238</v>
      </c>
      <c r="D13" s="62"/>
      <c r="E13" s="62"/>
      <c r="F13" s="62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/>
      <c r="S13" s="47"/>
    </row>
    <row r="14" spans="1:19" s="52" customFormat="1" ht="38.25">
      <c r="A14" s="51" t="s">
        <v>31</v>
      </c>
      <c r="B14" s="44" t="s">
        <v>29</v>
      </c>
      <c r="C14" s="45" t="s">
        <v>30</v>
      </c>
      <c r="D14" s="45"/>
      <c r="E14" s="45"/>
      <c r="F14" s="45"/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185.3</v>
      </c>
      <c r="M14" s="46">
        <v>185.3</v>
      </c>
      <c r="N14" s="46">
        <v>0</v>
      </c>
      <c r="O14" s="46">
        <v>0</v>
      </c>
      <c r="P14" s="46">
        <v>0</v>
      </c>
      <c r="Q14" s="46">
        <v>0</v>
      </c>
      <c r="R14" s="47">
        <v>185.3</v>
      </c>
      <c r="S14" s="47">
        <v>0</v>
      </c>
    </row>
    <row r="15" spans="1:19" s="52" customFormat="1" ht="39">
      <c r="A15" s="70" t="s">
        <v>33</v>
      </c>
      <c r="B15" s="44" t="s">
        <v>29</v>
      </c>
      <c r="C15" s="45" t="s">
        <v>32</v>
      </c>
      <c r="D15" s="45"/>
      <c r="E15" s="62"/>
      <c r="F15" s="62"/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185.3</v>
      </c>
      <c r="M15" s="46">
        <v>185.3</v>
      </c>
      <c r="N15" s="46">
        <v>0</v>
      </c>
      <c r="O15" s="46">
        <v>0</v>
      </c>
      <c r="P15" s="46">
        <v>0</v>
      </c>
      <c r="Q15" s="46">
        <v>0</v>
      </c>
      <c r="R15" s="47">
        <v>185.3</v>
      </c>
      <c r="S15" s="47">
        <v>0</v>
      </c>
    </row>
    <row r="16" spans="1:19" s="52" customFormat="1" ht="39" customHeight="1">
      <c r="A16" s="70" t="s">
        <v>35</v>
      </c>
      <c r="B16" s="44" t="s">
        <v>29</v>
      </c>
      <c r="C16" s="45" t="s">
        <v>34</v>
      </c>
      <c r="D16" s="45"/>
      <c r="E16" s="62"/>
      <c r="F16" s="62"/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185.3</v>
      </c>
      <c r="M16" s="46">
        <v>185.3</v>
      </c>
      <c r="N16" s="46">
        <v>0</v>
      </c>
      <c r="O16" s="46">
        <v>0</v>
      </c>
      <c r="P16" s="46">
        <v>0</v>
      </c>
      <c r="Q16" s="46">
        <v>0</v>
      </c>
      <c r="R16" s="47">
        <v>185.3</v>
      </c>
      <c r="S16" s="47">
        <v>0</v>
      </c>
    </row>
    <row r="17" spans="1:19" s="52" customFormat="1" ht="12.75">
      <c r="A17" s="51" t="s">
        <v>42</v>
      </c>
      <c r="B17" s="44" t="s">
        <v>43</v>
      </c>
      <c r="C17" s="62" t="s">
        <v>202</v>
      </c>
      <c r="D17" s="45"/>
      <c r="E17" s="62" t="s">
        <v>248</v>
      </c>
      <c r="F17" s="62" t="s">
        <v>248</v>
      </c>
      <c r="G17" s="46">
        <v>0</v>
      </c>
      <c r="H17" s="46">
        <v>0</v>
      </c>
      <c r="I17" s="46">
        <v>0</v>
      </c>
      <c r="J17" s="46">
        <v>186627</v>
      </c>
      <c r="K17" s="46">
        <v>0</v>
      </c>
      <c r="L17" s="46">
        <v>-566310.88</v>
      </c>
      <c r="M17" s="46">
        <v>-566310.88</v>
      </c>
      <c r="N17" s="46">
        <v>0</v>
      </c>
      <c r="O17" s="46">
        <v>0</v>
      </c>
      <c r="P17" s="46">
        <v>0</v>
      </c>
      <c r="Q17" s="46">
        <v>0</v>
      </c>
      <c r="R17" s="47">
        <v>-566310.88</v>
      </c>
      <c r="S17" s="47">
        <v>0</v>
      </c>
    </row>
    <row r="18" spans="1:19" s="52" customFormat="1" ht="12.75">
      <c r="A18" s="51" t="s">
        <v>44</v>
      </c>
      <c r="B18" s="64" t="s">
        <v>43</v>
      </c>
      <c r="C18" s="62" t="s">
        <v>198</v>
      </c>
      <c r="D18" s="62" t="s">
        <v>251</v>
      </c>
      <c r="E18" s="62" t="s">
        <v>249</v>
      </c>
      <c r="F18" s="62" t="s">
        <v>246</v>
      </c>
      <c r="G18" s="46">
        <v>0</v>
      </c>
      <c r="H18" s="46">
        <v>0</v>
      </c>
      <c r="I18" s="46">
        <v>0</v>
      </c>
      <c r="J18" s="46">
        <v>-10173761</v>
      </c>
      <c r="K18" s="46">
        <v>0</v>
      </c>
      <c r="L18" s="46">
        <v>-10593762.8</v>
      </c>
      <c r="M18" s="46">
        <v>-10593762.8</v>
      </c>
      <c r="N18" s="46">
        <v>0</v>
      </c>
      <c r="O18" s="46">
        <v>0</v>
      </c>
      <c r="P18" s="46">
        <v>0</v>
      </c>
      <c r="Q18" s="46">
        <v>0</v>
      </c>
      <c r="R18" s="47">
        <v>-10593762.8</v>
      </c>
      <c r="S18" s="47">
        <v>0</v>
      </c>
    </row>
    <row r="19" spans="1:19" s="52" customFormat="1" ht="25.5">
      <c r="A19" s="65" t="s">
        <v>39</v>
      </c>
      <c r="B19" s="64" t="s">
        <v>43</v>
      </c>
      <c r="C19" s="62" t="s">
        <v>203</v>
      </c>
      <c r="D19" s="62" t="s">
        <v>251</v>
      </c>
      <c r="E19" s="62" t="s">
        <v>249</v>
      </c>
      <c r="F19" s="62" t="s">
        <v>246</v>
      </c>
      <c r="G19" s="46">
        <v>0</v>
      </c>
      <c r="H19" s="46">
        <v>0</v>
      </c>
      <c r="I19" s="46">
        <v>0</v>
      </c>
      <c r="J19" s="46">
        <v>-10173761</v>
      </c>
      <c r="K19" s="46">
        <v>0</v>
      </c>
      <c r="L19" s="46">
        <v>-10593762.8</v>
      </c>
      <c r="M19" s="46">
        <v>-10593762.8</v>
      </c>
      <c r="N19" s="46">
        <v>0</v>
      </c>
      <c r="O19" s="46">
        <v>0</v>
      </c>
      <c r="P19" s="46">
        <v>0</v>
      </c>
      <c r="Q19" s="46">
        <v>0</v>
      </c>
      <c r="R19" s="47">
        <v>-10593762.8</v>
      </c>
      <c r="S19" s="47">
        <v>0</v>
      </c>
    </row>
    <row r="20" spans="1:19" s="52" customFormat="1" ht="25.5">
      <c r="A20" s="51" t="s">
        <v>40</v>
      </c>
      <c r="B20" s="44" t="s">
        <v>36</v>
      </c>
      <c r="C20" s="62" t="s">
        <v>197</v>
      </c>
      <c r="D20" s="62" t="s">
        <v>251</v>
      </c>
      <c r="E20" s="62" t="s">
        <v>249</v>
      </c>
      <c r="F20" s="62" t="s">
        <v>246</v>
      </c>
      <c r="G20" s="46">
        <v>0</v>
      </c>
      <c r="H20" s="46">
        <v>0</v>
      </c>
      <c r="I20" s="46">
        <v>0</v>
      </c>
      <c r="J20" s="46">
        <v>-10173761</v>
      </c>
      <c r="K20" s="46">
        <v>0</v>
      </c>
      <c r="L20" s="46">
        <v>-10593762.8</v>
      </c>
      <c r="M20" s="46">
        <v>-10593762.8</v>
      </c>
      <c r="N20" s="46">
        <v>0</v>
      </c>
      <c r="O20" s="46">
        <v>0</v>
      </c>
      <c r="P20" s="46">
        <v>0</v>
      </c>
      <c r="Q20" s="46">
        <v>0</v>
      </c>
      <c r="R20" s="47">
        <v>-10593762.8</v>
      </c>
      <c r="S20" s="47">
        <v>0</v>
      </c>
    </row>
    <row r="21" spans="1:19" s="52" customFormat="1" ht="25.5">
      <c r="A21" s="51" t="s">
        <v>37</v>
      </c>
      <c r="B21" s="44" t="s">
        <v>38</v>
      </c>
      <c r="C21" s="62" t="s">
        <v>199</v>
      </c>
      <c r="D21" s="62" t="s">
        <v>252</v>
      </c>
      <c r="E21" s="62" t="s">
        <v>250</v>
      </c>
      <c r="F21" s="62" t="s">
        <v>245</v>
      </c>
      <c r="G21" s="46">
        <v>0</v>
      </c>
      <c r="H21" s="46">
        <v>0</v>
      </c>
      <c r="I21" s="46">
        <v>0</v>
      </c>
      <c r="J21" s="46">
        <v>10360388</v>
      </c>
      <c r="K21" s="46">
        <v>0</v>
      </c>
      <c r="L21" s="46">
        <v>10027451.92</v>
      </c>
      <c r="M21" s="46">
        <v>10027451.92</v>
      </c>
      <c r="N21" s="46">
        <v>0</v>
      </c>
      <c r="O21" s="46">
        <v>0</v>
      </c>
      <c r="P21" s="46">
        <v>0</v>
      </c>
      <c r="Q21" s="46">
        <v>0</v>
      </c>
      <c r="R21" s="47">
        <v>10027451.92</v>
      </c>
      <c r="S21" s="47">
        <v>0</v>
      </c>
    </row>
    <row r="22" spans="1:19" s="52" customFormat="1" ht="25.5">
      <c r="A22" s="51" t="s">
        <v>37</v>
      </c>
      <c r="B22" s="44" t="s">
        <v>38</v>
      </c>
      <c r="C22" s="62" t="s">
        <v>200</v>
      </c>
      <c r="D22" s="62" t="s">
        <v>252</v>
      </c>
      <c r="E22" s="62" t="s">
        <v>250</v>
      </c>
      <c r="F22" s="62" t="s">
        <v>245</v>
      </c>
      <c r="G22" s="46">
        <v>0</v>
      </c>
      <c r="H22" s="46">
        <v>0</v>
      </c>
      <c r="I22" s="46">
        <v>0</v>
      </c>
      <c r="J22" s="46">
        <v>10360388</v>
      </c>
      <c r="K22" s="46">
        <v>0</v>
      </c>
      <c r="L22" s="46">
        <v>10027451.92</v>
      </c>
      <c r="M22" s="46">
        <v>10027451.92</v>
      </c>
      <c r="N22" s="46">
        <v>0</v>
      </c>
      <c r="O22" s="46">
        <v>0</v>
      </c>
      <c r="P22" s="46">
        <v>0</v>
      </c>
      <c r="Q22" s="46">
        <v>0</v>
      </c>
      <c r="R22" s="47">
        <v>10027451.92</v>
      </c>
      <c r="S22" s="47">
        <v>0</v>
      </c>
    </row>
    <row r="23" spans="1:19" s="52" customFormat="1" ht="25.5">
      <c r="A23" s="51" t="s">
        <v>41</v>
      </c>
      <c r="B23" s="44" t="s">
        <v>38</v>
      </c>
      <c r="C23" s="62" t="s">
        <v>201</v>
      </c>
      <c r="D23" s="62" t="s">
        <v>252</v>
      </c>
      <c r="E23" s="62" t="s">
        <v>250</v>
      </c>
      <c r="F23" s="62" t="s">
        <v>245</v>
      </c>
      <c r="G23" s="46">
        <v>0</v>
      </c>
      <c r="H23" s="46">
        <v>0</v>
      </c>
      <c r="I23" s="46">
        <v>0</v>
      </c>
      <c r="J23" s="46">
        <v>10360388</v>
      </c>
      <c r="K23" s="46">
        <v>0</v>
      </c>
      <c r="L23" s="46">
        <v>10027451.92</v>
      </c>
      <c r="M23" s="46">
        <v>10027451.92</v>
      </c>
      <c r="N23" s="46">
        <v>0</v>
      </c>
      <c r="O23" s="46">
        <v>0</v>
      </c>
      <c r="P23" s="46">
        <v>0</v>
      </c>
      <c r="Q23" s="46">
        <v>0</v>
      </c>
      <c r="R23" s="47">
        <v>10027451.92</v>
      </c>
      <c r="S23" s="47">
        <v>0</v>
      </c>
    </row>
    <row r="25" spans="1:19" ht="12.75">
      <c r="A25" s="27" t="s">
        <v>9</v>
      </c>
      <c r="B25" s="27"/>
      <c r="C25" s="40" t="s">
        <v>177</v>
      </c>
      <c r="D25" s="59"/>
      <c r="E25" s="59"/>
      <c r="F25" s="36"/>
      <c r="G25" s="28"/>
      <c r="H25" s="28"/>
      <c r="I25" s="28"/>
      <c r="J25" s="28"/>
      <c r="K25" s="28"/>
      <c r="L25" s="28"/>
      <c r="M25" s="28"/>
      <c r="N25" s="28"/>
      <c r="O25" s="20"/>
      <c r="P25" s="20"/>
      <c r="Q25" s="20"/>
      <c r="R25" s="20"/>
      <c r="S25" s="20"/>
    </row>
    <row r="26" spans="1:19" ht="12.75">
      <c r="A26" s="2" t="s">
        <v>16</v>
      </c>
      <c r="B26" s="8"/>
      <c r="C26" s="13" t="s">
        <v>17</v>
      </c>
      <c r="D26" s="13"/>
      <c r="E26" s="13"/>
      <c r="F26" s="5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12.75">
      <c r="A27" s="8"/>
      <c r="B27" s="8"/>
      <c r="C27" s="30"/>
      <c r="D27" s="30"/>
      <c r="E27" s="30"/>
      <c r="F27" s="13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2.75">
      <c r="A28" s="8" t="s">
        <v>121</v>
      </c>
      <c r="B28" s="8"/>
      <c r="C28" s="41" t="s">
        <v>178</v>
      </c>
      <c r="D28" s="29"/>
      <c r="E28" s="29"/>
      <c r="F28" s="3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2.75">
      <c r="A29" s="8" t="s">
        <v>122</v>
      </c>
      <c r="B29" s="8"/>
      <c r="C29" s="13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12.75">
      <c r="A30" s="8" t="s">
        <v>253</v>
      </c>
      <c r="B30" s="8"/>
      <c r="C30" s="3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2.75">
      <c r="A31" s="8"/>
      <c r="B31" s="8"/>
      <c r="C31" s="30"/>
      <c r="D31" s="38"/>
      <c r="E31" s="38"/>
      <c r="F31" s="29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ht="12.75">
      <c r="F32" s="38"/>
    </row>
  </sheetData>
  <sheetProtection/>
  <mergeCells count="18">
    <mergeCell ref="H4:H5"/>
    <mergeCell ref="I4:I5"/>
    <mergeCell ref="J4:J5"/>
    <mergeCell ref="K4:K5"/>
    <mergeCell ref="L4:L5"/>
    <mergeCell ref="Q4:Q5"/>
    <mergeCell ref="O4:O5"/>
    <mergeCell ref="P4:P5"/>
    <mergeCell ref="A3:A5"/>
    <mergeCell ref="B3:B5"/>
    <mergeCell ref="C3:C5"/>
    <mergeCell ref="G3:K3"/>
    <mergeCell ref="M4:M5"/>
    <mergeCell ref="N4:N5"/>
    <mergeCell ref="L3:S3"/>
    <mergeCell ref="G4:G5"/>
    <mergeCell ref="R4:R5"/>
    <mergeCell ref="S4:S5"/>
  </mergeCells>
  <printOptions/>
  <pageMargins left="0.3937007874015748" right="0.1968503937007874" top="0.2755905511811024" bottom="0.1968503937007874" header="0" footer="0"/>
  <pageSetup fitToHeight="0" fitToWidth="1" horizontalDpi="600" verticalDpi="600" orientation="landscape" pageOrder="overThenDown" paperSize="9" r:id="rId1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Ряшенцев С.В.</cp:lastModifiedBy>
  <cp:lastPrinted>2013-02-06T10:14:34Z</cp:lastPrinted>
  <dcterms:created xsi:type="dcterms:W3CDTF">1999-06-18T11:49:53Z</dcterms:created>
  <dcterms:modified xsi:type="dcterms:W3CDTF">2013-06-04T10:58:34Z</dcterms:modified>
  <cp:category/>
  <cp:version/>
  <cp:contentType/>
  <cp:contentStatus/>
</cp:coreProperties>
</file>